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05" documentId="120_S{2AC9BD13-BADA-5192-A53E-5A8FF88502F6}" xr6:coauthVersionLast="47" xr6:coauthVersionMax="47" xr10:uidLastSave="{AF8D6AE4-2589-41F0-94F7-4B13E642D44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<sst xmlns="http://schemas.openxmlformats.org/spreadsheetml/2006/main" count="180298" uniqueCount="39135">
  <si>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</si>
  <si>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</si>
  <si>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</si>
  <si>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</si>
  <si>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</si>
  <si>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</si>
  <si>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</si>
  <si>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</si>
  <si>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</si>
  <si>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</si>
  <si>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</si>
  <si>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</si>
  <si>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</si>
  <si>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</si>
  <si>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</si>
  <si>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</si>
  <si>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</si>
  <si>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</si>
  <si>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</si>
  <si>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</si>
  <si>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</si>
  <si>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</si>
  <si>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</si>
  <si>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</si>
  <si>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</si>
  <si>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</si>
  <si>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</si>
  <si>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</si>
  <si>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</si>
  <si>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</si>
  <si>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</si>
  <si>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</si>
  <si>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</si>
  <si>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</si>
  <si>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</si>
  <si>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</si>
  <si>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</si>
  <si>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</si>
  <si>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</si>
  <si>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</si>
  <si>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</si>
  <si>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</si>
  <si>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</si>
  <si>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</si>
  <si>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</si>
  <si>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</si>
  <si>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</si>
  <si>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</si>
  <si>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</si>
  <si>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</si>
  <si>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</si>
  <si>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</si>
  <si>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</si>
  <si>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</si>
  <si>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</si>
  <si>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</si>
  <si>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</si>
  <si>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</si>
  <si>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</si>
  <si>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</si>
  <si>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</si>
  <si>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</si>
  <si>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</si>
  <si>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</si>
  <si>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</si>
  <si>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</si>
  <si>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</si>
  <si>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</si>
  <si>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</si>
  <si>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</si>
  <si>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</si>
  <si>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</si>
  <si>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</si>
  <si>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</si>
  <si>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</si>
  <si>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</si>
  <si>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</si>
  <si>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</si>
  <si>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</si>
  <si>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</si>
  <si>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</si>
  <si>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</si>
  <si>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</si>
  <si>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</si>
  <si>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</si>
  <si>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</si>
  <si>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</si>
  <si>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</si>
  <si>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</si>
  <si>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</si>
  <si>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</si>
  <si>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</si>
  <si>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</si>
  <si>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</si>
  <si>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</si>
  <si>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</si>
  <si>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</si>
  <si>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</si>
  <si>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</si>
  <si>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</si>
  <si>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</si>
  <si>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</si>
  <si>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</si>
  <si>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</si>
  <si>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</si>
  <si>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</si>
  <si>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</si>
  <si>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</si>
  <si>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</si>
  <si>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</si>
  <si>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</si>
  <si>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</si>
  <si>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</si>
  <si>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</si>
  <si>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</si>
  <si>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</si>
  <si>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</si>
  <si>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</si>
  <si>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</si>
  <si>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</si>
  <si>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</si>
  <si>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</si>
  <si>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</si>
  <si>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</si>
  <si>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</si>
  <si>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</si>
  <si>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</si>
  <si>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</si>
  <si>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</si>
  <si>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</si>
  <si>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</si>
  <si>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</si>
  <si>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</si>
  <si>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</si>
  <si>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</si>
  <si>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</si>
  <si>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</si>
  <si>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</si>
  <si>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</si>
  <si>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</si>
  <si>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</si>
  <si>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</si>
  <si>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</si>
  <si>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</si>
  <si>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</si>
  <si>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</si>
  <si>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</si>
  <si>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</si>
  <si>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</si>
  <si>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</si>
  <si>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</si>
  <si>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</si>
  <si>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</si>
  <si>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</si>
  <si>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</si>
  <si>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</si>
  <si>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</si>
  <si>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</si>
  <si>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</si>
  <si>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</si>
  <si>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</si>
  <si>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</si>
  <si>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</si>
  <si>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</si>
  <si>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</si>
  <si>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</si>
  <si>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</si>
  <si>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</si>
  <si>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</si>
  <si>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</si>
  <si>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</si>
  <si>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</si>
  <si>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</si>
  <si>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</si>
  <si>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</si>
  <si>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</si>
  <si>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</si>
  <si>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</si>
  <si>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</si>
  <si>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</si>
  <si>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</si>
  <si>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</si>
  <si>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</si>
  <si>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</si>
  <si>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</si>
  <si>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</si>
  <si>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</si>
  <si>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</si>
  <si>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</si>
  <si>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</si>
  <si>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</si>
  <si>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</si>
  <si>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</si>
  <si>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</si>
  <si>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</si>
  <si>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</si>
  <si>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</si>
  <si>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</si>
  <si>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</si>
  <si>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</si>
  <si>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</si>
  <si>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</si>
  <si>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</si>
  <si>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</si>
  <si>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</si>
  <si>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</si>
  <si>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</si>
  <si>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</si>
  <si>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</si>
  <si>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</si>
  <si>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</si>
  <si>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</si>
  <si>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</si>
  <si>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</si>
  <si>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</si>
  <si>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</si>
  <si>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</si>
  <si>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</si>
  <si>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</si>
  <si>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</si>
  <si>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</si>
  <si>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</si>
  <si>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</si>
  <si>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</si>
  <si>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</si>
  <si>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</si>
  <si>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</si>
  <si>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</si>
  <si>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</si>
  <si>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</si>
  <si>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</si>
  <si>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</si>
  <si>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</si>
  <si>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</si>
  <si>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</si>
  <si>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</si>
  <si>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</si>
  <si>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</si>
  <si>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</si>
  <si>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</si>
  <si>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</si>
  <si>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</si>
  <si>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</si>
  <si>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</si>
  <si>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</si>
  <si>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</si>
  <si>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</si>
  <si>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</si>
  <si>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</si>
  <si>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</si>
  <si>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</si>
  <si>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</si>
  <si>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</si>
  <si>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</si>
  <si>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</si>
  <si>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</si>
  <si>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</si>
  <si>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</si>
  <si>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</si>
  <si>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</si>
  <si>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</si>
  <si>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</si>
  <si>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</si>
  <si>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</si>
  <si>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</si>
  <si>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</si>
  <si>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</si>
  <si>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</si>
  <si>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</si>
  <si>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</si>
  <si>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</si>
  <si>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</si>
  <si>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</si>
  <si>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</si>
  <si>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</si>
  <si>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</si>
  <si>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</si>
  <si>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</si>
  <si>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</si>
  <si>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</si>
  <si>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</si>
  <si>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</si>
  <si>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</si>
  <si>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</si>
  <si>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</si>
  <si>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</si>
  <si>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</si>
  <si>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</si>
  <si>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</si>
  <si>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</si>
  <si>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</si>
  <si>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</si>
  <si>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</si>
  <si>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</si>
  <si>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</si>
  <si>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</si>
  <si>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</si>
  <si>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</si>
  <si>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</si>
  <si>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</si>
  <si>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</si>
  <si>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</si>
  <si>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</si>
  <si>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</si>
  <si>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</si>
  <si>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</si>
  <si>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</si>
  <si>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</si>
  <si>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</si>
  <si>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</si>
  <si>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</si>
  <si>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</si>
  <si>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</si>
  <si>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</si>
  <si>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</si>
  <si>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</si>
  <si>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</si>
  <si>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</si>
  <si>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</si>
  <si>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</si>
  <si>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</si>
  <si>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</si>
  <si>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</si>
  <si>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</si>
  <si>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</si>
  <si>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</si>
  <si>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</si>
  <si>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</si>
  <si>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</si>
  <si>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</si>
  <si>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</si>
  <si>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</si>
  <si>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</si>
  <si>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</si>
  <si>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</si>
  <si>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</si>
  <si>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</si>
  <si>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</si>
  <si>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</si>
  <si>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</si>
  <si>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</si>
  <si>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</si>
  <si>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</si>
  <si>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</si>
  <si>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</si>
  <si>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</si>
  <si>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</si>
  <si>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</si>
  <si>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</si>
  <si>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</si>
  <si>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</si>
  <si>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</si>
  <si>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</si>
  <si>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</si>
  <si>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</si>
  <si>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</si>
  <si>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</si>
  <si>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</si>
  <si>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</si>
  <si>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</si>
  <si>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</si>
  <si>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</si>
  <si>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</si>
  <si>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</si>
  <si>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</si>
  <si>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</si>
  <si>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</si>
  <si>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</si>
  <si>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</si>
  <si>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</si>
  <si>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</si>
  <si>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</si>
  <si>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</si>
  <si>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</si>
  <si>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</si>
  <si>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</si>
  <si>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</si>
  <si>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</si>
  <si>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</si>
  <si>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</si>
  <si>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</si>
  <si>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</si>
  <si>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</si>
  <si>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</si>
  <si>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</si>
  <si>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</si>
  <si>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</si>
  <si>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</si>
  <si>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</si>
  <si>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</si>
  <si>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</si>
  <si>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</si>
  <si>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</si>
  <si>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</si>
  <si>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</si>
  <si>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</si>
  <si>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</si>
  <si>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</si>
  <si>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</si>
  <si>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</si>
  <si>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</si>
  <si>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</si>
  <si>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</si>
  <si>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</si>
  <si>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</si>
  <si>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</si>
  <si>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</si>
  <si>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</si>
  <si>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</si>
  <si>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</si>
  <si>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</si>
  <si>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</si>
  <si>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</si>
  <si>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</si>
  <si>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</si>
  <si>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</si>
  <si>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</si>
  <si>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</si>
  <si>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</si>
  <si>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</si>
  <si>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</si>
  <si>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</si>
  <si>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</si>
  <si>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</si>
  <si>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</si>
  <si>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</si>
  <si>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</si>
  <si>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</si>
  <si>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</si>
  <si>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</si>
  <si>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</si>
  <si>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</si>
  <si>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</si>
  <si>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</si>
  <si>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</si>
  <si>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</si>
  <si>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</si>
  <si>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</si>
  <si>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</si>
  <si>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</si>
  <si>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</si>
  <si>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</si>
  <si>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</si>
  <si>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</si>
  <si>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</si>
  <si>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</si>
  <si>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</si>
  <si>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</si>
  <si>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</si>
  <si>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</si>
  <si>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</si>
  <si>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</si>
  <si>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</si>
  <si>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</si>
  <si>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</si>
  <si>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</si>
  <si>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</si>
  <si>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</si>
  <si>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</si>
  <si>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</si>
  <si>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</si>
  <si>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</si>
  <si>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</si>
  <si>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</si>
  <si>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</si>
  <si>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</si>
  <si>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</si>
  <si>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</si>
  <si>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</si>
  <si>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</si>
  <si>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</si>
  <si>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</si>
  <si>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</si>
  <si>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</si>
  <si>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</si>
  <si>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</si>
  <si>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</si>
  <si>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</si>
  <si>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</si>
  <si>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</si>
  <si>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</si>
  <si>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</si>
  <si>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</si>
  <si>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</si>
  <si>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</si>
  <si>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</si>
  <si>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</si>
  <si>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</si>
  <si>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</si>
  <si>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</si>
  <si>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</si>
  <si>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</si>
  <si>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</si>
  <si>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</si>
  <si>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</si>
  <si>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</si>
  <si>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</si>
  <si>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</si>
  <si>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</si>
  <si>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</si>
  <si>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</si>
  <si>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</si>
  <si>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</si>
  <si>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</si>
  <si>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</si>
  <si>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</si>
  <si>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</si>
  <si>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</si>
  <si>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</si>
  <si>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</si>
  <si>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</si>
  <si>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</si>
  <si>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</si>
  <si>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</si>
  <si>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</si>
  <si>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</si>
  <si>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</si>
  <si>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</si>
  <si>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</si>
  <si>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</si>
  <si>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</si>
  <si>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</si>
  <si>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</si>
  <si>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</si>
  <si>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</si>
  <si>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</si>
  <si>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</si>
  <si>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</si>
  <si>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</si>
  <si>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</si>
  <si>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</si>
  <si>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</si>
  <si>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</si>
  <si>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</si>
  <si>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</si>
  <si>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</si>
  <si>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</si>
  <si>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</si>
  <si>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</si>
  <si>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</si>
  <si>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</si>
  <si>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</si>
  <si>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</si>
  <si>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</si>
  <si>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</si>
  <si>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</si>
  <si>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</si>
  <si>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</si>
  <si>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</si>
  <si>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</si>
  <si>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</si>
  <si>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</si>
  <si>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</si>
  <si>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</si>
  <si>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</si>
  <si>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</si>
  <si>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</si>
  <si>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</si>
  <si>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</si>
  <si>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</si>
  <si>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</si>
  <si>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</si>
  <si>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</si>
  <si>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</si>
  <si>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</si>
  <si>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</si>
  <si>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</si>
  <si>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</si>
  <si>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</si>
  <si>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</si>
  <si>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</si>
  <si>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</si>
  <si>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</si>
  <si>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</si>
  <si>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</si>
  <si>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</si>
  <si>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</si>
  <si>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</si>
  <si>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</si>
  <si>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</si>
  <si>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</si>
  <si>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</si>
  <si>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</si>
  <si>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</si>
  <si>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</si>
  <si>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</si>
  <si>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</si>
  <si>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</si>
  <si>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</si>
  <si>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</si>
  <si>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</si>
  <si>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</si>
  <si>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</si>
  <si>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</si>
  <si>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</si>
  <si>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</si>
  <si>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</si>
  <si>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</si>
  <si>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</si>
  <si>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</si>
  <si>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</si>
  <si>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</si>
  <si>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</si>
  <si>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</si>
  <si>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</si>
  <si>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</si>
  <si>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</si>
  <si>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</si>
  <si>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</si>
  <si>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</si>
  <si>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</si>
  <si>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</si>
  <si>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</si>
  <si>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</si>
  <si>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</si>
  <si>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</si>
  <si>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</si>
  <si>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</si>
  <si>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</si>
  <si>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</si>
  <si>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</si>
  <si>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</si>
  <si>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</si>
  <si>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</si>
  <si>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</si>
  <si>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</si>
  <si>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</si>
  <si>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</si>
  <si>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</si>
  <si>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</si>
  <si>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</si>
  <si>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</si>
  <si>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</si>
  <si>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</si>
  <si>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</si>
  <si>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</si>
  <si>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</si>
  <si>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</si>
  <si>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</si>
  <si>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</si>
  <si>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</si>
  <si>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</si>
  <si>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</si>
  <si>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</si>
  <si>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</si>
  <si>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</si>
  <si>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</si>
  <si>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</si>
  <si>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</si>
  <si>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</si>
  <si>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</si>
  <si>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</si>
  <si>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</si>
  <si>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</si>
  <si>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</si>
  <si>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</si>
  <si>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</si>
  <si>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</si>
  <si>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</si>
  <si>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</si>
  <si>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</si>
  <si>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</si>
  <si>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</si>
  <si>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</si>
  <si>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</si>
  <si>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</si>
  <si>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</si>
  <si>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</si>
  <si>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</si>
  <si>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</si>
  <si>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</si>
  <si>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</si>
  <si>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</si>
  <si>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</si>
  <si>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</si>
  <si>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</si>
  <si>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</si>
  <si>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</si>
  <si>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</si>
  <si>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</si>
  <si>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</si>
  <si>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</si>
  <si>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</si>
  <si>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</si>
  <si>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</si>
  <si>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</si>
  <si>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</si>
  <si>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</si>
  <si>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</si>
  <si>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</si>
  <si>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</si>
  <si>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</si>
  <si>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</si>
  <si>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</si>
  <si>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</si>
  <si>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</si>
  <si>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</si>
  <si>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</si>
  <si>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</si>
  <si>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</si>
  <si>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</si>
  <si>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</si>
  <si>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</si>
  <si>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</si>
  <si>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</si>
  <si>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</si>
  <si>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</si>
  <si>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</si>
  <si>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</si>
  <si>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</si>
  <si>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</si>
  <si>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</si>
  <si>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</si>
  <si>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</si>
  <si>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</si>
  <si>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</si>
  <si>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</si>
  <si>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</si>
  <si>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</si>
  <si>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</si>
  <si>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</si>
  <si>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</si>
  <si>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</si>
  <si>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</si>
  <si>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</si>
  <si>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</si>
  <si>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</si>
  <si>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</si>
  <si>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</si>
  <si>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</si>
  <si>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</si>
  <si>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</si>
  <si>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</si>
  <si>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</si>
  <si>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</si>
  <si>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</si>
  <si>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</si>
  <si>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</si>
  <si>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</si>
  <si>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</si>
  <si>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</si>
  <si>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</si>
  <si>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</si>
  <si>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</si>
  <si>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</si>
  <si>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</si>
  <si>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</si>
  <si>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</si>
  <si>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</si>
  <si>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</si>
  <si>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</si>
  <si>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</si>
  <si>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</si>
  <si>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</si>
  <si>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</si>
  <si>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</si>
  <si>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</si>
  <si>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</si>
  <si>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</si>
  <si>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</si>
  <si>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</si>
  <si>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</si>
  <si>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</si>
  <si>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</si>
  <si>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</si>
  <si>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</si>
  <si>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</si>
  <si>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</si>
  <si>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</si>
  <si>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</si>
  <si>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</si>
  <si>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</si>
  <si>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</si>
  <si>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</si>
  <si>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</si>
  <si>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</si>
  <si>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</si>
  <si>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</si>
  <si>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</si>
  <si>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</si>
  <si>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</si>
  <si>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</si>
  <si>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</si>
  <si>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</si>
  <si>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</si>
  <si>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</si>
  <si>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</si>
  <si>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</si>
  <si>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</si>
  <si>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</si>
  <si>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</si>
  <si>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</si>
  <si>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</si>
  <si>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</si>
  <si>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</si>
  <si>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</si>
  <si>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</si>
  <si>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</si>
  <si>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</si>
  <si>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</si>
  <si>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</si>
  <si>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</si>
  <si>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</si>
  <si>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</si>
  <si>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</si>
  <si>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</si>
  <si>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</si>
  <si>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</si>
  <si>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</si>
  <si>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</si>
  <si>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</si>
  <si>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</si>
  <si>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</si>
  <si>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</si>
  <si>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</si>
  <si>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</si>
  <si>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</si>
  <si>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</si>
  <si>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</si>
  <si>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</si>
  <si>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</si>
  <si>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</si>
  <si>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</si>
  <si>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</si>
  <si>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</si>
  <si>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</si>
  <si>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</si>
  <si>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</si>
  <si>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</si>
  <si>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</si>
  <si>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</si>
  <si>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</si>
  <si>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</si>
  <si>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</si>
  <si>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</si>
  <si>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</si>
  <si>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</si>
  <si>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</si>
  <si>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</si>
  <si>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</si>
  <si>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</si>
  <si>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</si>
  <si>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</si>
  <si>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</si>
  <si>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</si>
  <si>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</si>
  <si>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</si>
  <si>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</si>
  <si>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</si>
  <si>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</si>
  <si>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</si>
  <si>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</si>
  <si>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</si>
  <si>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</si>
  <si>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</si>
  <si>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</si>
  <si>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</si>
  <si>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</si>
  <si>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</si>
  <si>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</si>
  <si>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</si>
  <si>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</si>
  <si>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</si>
  <si>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</si>
  <si>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</si>
  <si>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</si>
  <si>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</si>
  <si>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</si>
  <si>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</si>
  <si>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</si>
  <si>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</si>
  <si>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</si>
  <si>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</si>
  <si>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</si>
  <si>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</si>
  <si>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</si>
  <si>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</si>
  <si>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</si>
  <si>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</si>
  <si>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</si>
  <si>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</si>
  <si>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</si>
  <si>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</si>
  <si>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</si>
  <si>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</si>
  <si>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</si>
  <si>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</si>
  <si>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</si>
  <si>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</si>
  <si>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</si>
  <si>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</si>
  <si>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</si>
  <si>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</si>
  <si>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</si>
  <si>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</si>
  <si>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</si>
  <si>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</si>
  <si>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</si>
  <si>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</si>
  <si>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</si>
  <si>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</si>
  <si>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</si>
  <si>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</si>
  <si>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</si>
  <si>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</si>
  <si>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</si>
  <si>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</si>
  <si>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</si>
  <si>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</si>
  <si>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</si>
  <si>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</si>
  <si>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</si>
  <si>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</si>
  <si>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</si>
  <si>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</si>
  <si>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</si>
  <si>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</si>
  <si>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</si>
  <si>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</si>
  <si>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</si>
  <si>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</si>
  <si>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</si>
  <si>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</si>
  <si>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</si>
  <si>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</si>
  <si>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</si>
  <si>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</si>
  <si>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</si>
  <si>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</si>
  <si>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</si>
  <si>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</si>
  <si>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</si>
  <si>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</si>
  <si>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</si>
  <si>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</si>
  <si>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</si>
  <si>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</si>
  <si>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</si>
  <si>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</si>
  <si>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</si>
  <si>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</si>
  <si>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</si>
  <si>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</si>
  <si>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</si>
  <si>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</si>
  <si>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</si>
  <si>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</si>
  <si>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</si>
  <si>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</si>
  <si>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</si>
  <si>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</si>
  <si>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</si>
  <si>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</si>
  <si>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</si>
  <si>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</si>
  <si>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</si>
  <si>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</si>
  <si>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</si>
  <si>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</si>
  <si>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</si>
  <si>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</si>
  <si>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</si>
  <si>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</si>
  <si>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</si>
  <si>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</si>
  <si>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</si>
  <si>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</si>
  <si>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</si>
  <si>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</si>
  <si>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</si>
  <si>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</si>
  <si>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</si>
  <si>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</si>
  <si>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</si>
  <si>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</si>
  <si>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</si>
  <si>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</si>
  <si>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</si>
  <si>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</si>
  <si>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</si>
  <si>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</si>
  <si>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</si>
  <si>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</si>
  <si>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</si>
  <si>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</si>
  <si>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</si>
  <si>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</si>
  <si>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</si>
  <si>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</si>
  <si>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</si>
  <si>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</si>
  <si>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</si>
  <si>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</si>
  <si>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</si>
  <si>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</si>
  <si>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</si>
  <si>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</si>
  <si>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</si>
  <si>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</si>
  <si>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</si>
  <si>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</si>
  <si>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</si>
  <si>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</si>
  <si>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</si>
  <si>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</si>
  <si>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</si>
  <si>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</si>
  <si>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</si>
  <si>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</si>
  <si>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</si>
  <si>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</si>
  <si>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</si>
  <si>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</si>
  <si>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</si>
  <si>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</si>
  <si>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</si>
  <si>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</si>
  <si>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</si>
  <si>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</si>
  <si>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</si>
  <si>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</si>
  <si>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</si>
  <si>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</si>
  <si>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</si>
  <si>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</si>
  <si>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</si>
  <si>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</si>
  <si>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</si>
  <si>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</si>
  <si>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</si>
  <si>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</si>
  <si>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</si>
  <si>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</si>
  <si>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</si>
  <si>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</si>
  <si>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</si>
  <si>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</si>
  <si>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</si>
  <si>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</si>
  <si>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</si>
  <si>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</si>
  <si>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</si>
  <si>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</si>
  <si>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</si>
  <si>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</si>
  <si>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</si>
  <si>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</si>
  <si>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</si>
  <si>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</si>
  <si>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</si>
  <si>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</si>
  <si>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</si>
  <si>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</si>
  <si>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</si>
  <si>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</si>
  <si>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</si>
  <si>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</si>
  <si>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</si>
  <si>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</si>
  <si>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</si>
  <si>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</si>
  <si>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</si>
  <si>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</si>
  <si>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</si>
  <si>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</si>
  <si>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</si>
  <si>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</si>
  <si>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</si>
  <si>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</si>
  <si>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</si>
  <si>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</si>
  <si>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</si>
  <si>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</si>
  <si>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</si>
  <si>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</si>
  <si>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</si>
  <si>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</si>
  <si>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</si>
  <si>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</si>
  <si>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</si>
  <si>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</si>
  <si>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</si>
  <si>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</si>
  <si>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</si>
  <si>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</si>
  <si>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</si>
  <si>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</si>
  <si>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</si>
  <si>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</si>
  <si>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</si>
  <si>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</si>
  <si>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</si>
  <si>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</si>
  <si>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</si>
  <si>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</si>
  <si>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</si>
  <si>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</si>
  <si>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</si>
  <si>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</si>
  <si>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</si>
  <si>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</si>
  <si>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</si>
  <si>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</si>
  <si>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</si>
  <si>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</si>
  <si>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</si>
  <si>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</si>
  <si>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</si>
  <si>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</si>
  <si>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</si>
  <si>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</si>
  <si>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</si>
  <si>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</si>
  <si>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</si>
  <si>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</si>
  <si>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</si>
  <si>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</si>
  <si>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</si>
  <si>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</si>
  <si>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</si>
  <si>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</si>
  <si>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</si>
  <si>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</si>
  <si>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</si>
  <si>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</si>
  <si>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</si>
  <si>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</si>
  <si>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</si>
  <si>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</si>
  <si>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</si>
  <si>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</si>
  <si>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</si>
  <si>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</si>
  <si>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</si>
  <si>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</si>
  <si>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</si>
  <si>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</si>
  <si>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</si>
  <si>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</si>
  <si>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</si>
  <si>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</si>
  <si>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</si>
  <si>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</si>
  <si>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</si>
  <si>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</si>
  <si>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</si>
  <si>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</si>
  <si>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</si>
  <si>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</si>
  <si>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</si>
  <si>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</si>
  <si>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</si>
  <si>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</si>
  <si>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</si>
  <si>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</si>
  <si>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</si>
  <si>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</si>
  <si>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</si>
  <si>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</si>
  <si>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</si>
  <si>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</si>
  <si>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</si>
  <si>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</si>
  <si>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</si>
  <si>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</si>
  <si>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</si>
  <si>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</si>
  <si>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</si>
  <si>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</si>
  <si>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</si>
  <si>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</si>
  <si>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</si>
  <si>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</si>
  <si>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</si>
  <si>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</si>
  <si>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</si>
  <si>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</si>
  <si>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</si>
  <si>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</si>
  <si>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</si>
  <si>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</si>
  <si>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</si>
  <si>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</si>
  <si>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</si>
  <si>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</si>
  <si>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</si>
  <si>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</si>
  <si>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</si>
  <si>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</si>
  <si>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</si>
  <si>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</si>
  <si>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</si>
  <si>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</si>
  <si>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</si>
  <si>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</si>
  <si>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</si>
  <si>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</si>
  <si>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</si>
  <si>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</si>
  <si>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</si>
  <si>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</si>
  <si>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</si>
  <si>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</si>
  <si>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</si>
  <si>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</si>
  <si>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</si>
  <si>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</si>
  <si>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</si>
  <si>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</si>
  <si>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</si>
  <si>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</si>
  <si>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</si>
  <si>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</si>
  <si>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</si>
  <si>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</si>
  <si>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</si>
  <si>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</si>
  <si>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</si>
  <si>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</si>
  <si>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</si>
  <si>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</si>
  <si>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</si>
  <si>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</si>
  <si>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</si>
  <si>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</si>
  <si>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</si>
  <si>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</si>
  <si>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</si>
  <si>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</si>
  <si>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</si>
  <si>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</si>
  <si>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</si>
  <si>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</si>
  <si>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</si>
  <si>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</si>
  <si>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</si>
  <si>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</si>
  <si>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</si>
  <si>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</si>
  <si>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</si>
  <si>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</si>
  <si>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</si>
  <si>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</si>
  <si>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</si>
  <si>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</si>
  <si>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</si>
  <si>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</si>
  <si>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</si>
  <si>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</si>
  <si>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</si>
  <si>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</si>
  <si>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</si>
  <si>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</si>
  <si>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</si>
  <si>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</si>
  <si>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</si>
  <si>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</si>
  <si>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</si>
  <si>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</si>
  <si>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</si>
  <si>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</si>
  <si>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</si>
  <si>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</si>
  <si>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</si>
  <si>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</si>
  <si>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</si>
  <si>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</si>
  <si>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</si>
  <si>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</si>
  <si>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</si>
  <si>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</si>
  <si>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</si>
  <si>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</si>
  <si>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</si>
  <si>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</si>
  <si>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</si>
  <si>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</si>
  <si>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</si>
  <si>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</si>
  <si>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</si>
  <si>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</si>
  <si>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</si>
  <si>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</si>
  <si>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</si>
  <si>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</si>
  <si>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</si>
  <si>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</si>
  <si>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</si>
  <si>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</si>
  <si>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</si>
  <si>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</si>
  <si>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</si>
  <si>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</si>
  <si>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</si>
  <si>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</si>
  <si>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</si>
  <si>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</si>
  <si>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</si>
  <si>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</si>
  <si>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</si>
  <si>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</si>
  <si>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</si>
  <si>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</si>
  <si>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</si>
  <si>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</si>
  <si>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</si>
  <si>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</si>
  <si>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</si>
  <si>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</si>
  <si>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</si>
  <si>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</si>
  <si>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</si>
  <si>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</si>
  <si>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</si>
  <si>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</si>
  <si>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</si>
  <si>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</si>
  <si>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</si>
  <si>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</si>
  <si>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</si>
  <si>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</si>
  <si>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</si>
  <si>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</si>
  <si>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</si>
  <si>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</si>
  <si>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</si>
  <si>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</si>
  <si>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</si>
  <si>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</si>
  <si>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</si>
  <si>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</si>
  <si>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</si>
  <si>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</si>
  <si>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</si>
  <si>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</si>
  <si>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</si>
  <si>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</si>
  <si>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</si>
  <si>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</si>
  <si>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</si>
  <si>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</si>
  <si>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</si>
  <si>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</si>
  <si>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</si>
  <si>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</si>
  <si>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</si>
  <si>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</si>
  <si>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</si>
  <si>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</si>
  <si>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</si>
  <si>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</si>
  <si>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</si>
  <si>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</si>
  <si>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</si>
  <si>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</si>
  <si>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</si>
  <si>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</si>
  <si>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</si>
  <si>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</si>
  <si>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</si>
  <si>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</si>
  <si>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</si>
  <si>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</si>
  <si>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</si>
  <si>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</si>
  <si>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</si>
  <si>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</si>
  <si>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</si>
  <si>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</si>
  <si>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</si>
  <si>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</si>
  <si>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</si>
  <si>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</si>
  <si>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</si>
  <si>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</si>
  <si>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</si>
  <si>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</si>
  <si>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</si>
  <si>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</si>
  <si>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</si>
  <si>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</si>
  <si>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</si>
  <si>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</si>
  <si>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</si>
  <si>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</si>
  <si>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</si>
  <si>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</si>
  <si>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</si>
  <si>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</si>
  <si>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</si>
  <si>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</si>
  <si>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</si>
  <si>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</si>
  <si>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</si>
  <si>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</si>
  <si>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</si>
  <si>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</si>
  <si>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</si>
  <si>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</si>
  <si>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</si>
  <si>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</si>
  <si>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</si>
  <si>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</si>
  <si>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</si>
  <si>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</si>
  <si>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</si>
  <si>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</si>
  <si>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</si>
  <si>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</si>
  <si>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</si>
  <si>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</si>
  <si>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</si>
  <si>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</si>
  <si>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</si>
  <si>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</si>
  <si>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</si>
  <si>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</si>
  <si>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</si>
  <si>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</si>
  <si>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</si>
  <si>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</si>
  <si>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</si>
  <si>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</si>
  <si>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</si>
  <si>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</si>
  <si>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</si>
  <si>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</si>
  <si>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</si>
  <si>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</si>
  <si>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</si>
  <si>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</si>
  <si>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</si>
  <si>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</si>
  <si>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</si>
  <si>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</si>
  <si>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</si>
  <si>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</si>
  <si>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</si>
  <si>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</si>
  <si>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</si>
  <si>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</si>
  <si>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</si>
  <si>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</si>
  <si>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</si>
  <si>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</si>
  <si>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</si>
  <si>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</si>
  <si>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</si>
  <si>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</si>
  <si>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</si>
  <si>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</si>
  <si>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</si>
  <si>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</si>
  <si>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</si>
  <si>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</si>
  <si>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</si>
  <si>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</si>
  <si>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</si>
  <si>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</si>
  <si>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</si>
  <si>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</si>
  <si>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</si>
  <si>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</si>
  <si>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</si>
  <si>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</si>
  <si>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</si>
  <si>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</si>
  <si>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</si>
  <si>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</si>
  <si>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</si>
  <si>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</si>
  <si>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</si>
  <si>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</si>
  <si>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</si>
  <si>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</si>
  <si>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</si>
  <si>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</si>
  <si>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</si>
  <si>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</si>
  <si>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</si>
  <si>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</si>
  <si>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</si>
  <si>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</si>
  <si>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</si>
  <si>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</si>
  <si>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</si>
  <si>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</si>
  <si>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</si>
  <si>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</si>
  <si>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</si>
  <si>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</si>
  <si>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</si>
  <si>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</si>
  <si>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</si>
  <si>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</si>
  <si>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</si>
  <si>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</si>
  <si>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</si>
  <si>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</si>
  <si>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</si>
  <si>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</si>
  <si>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</si>
  <si>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</si>
  <si>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</si>
  <si>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</si>
  <si>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</si>
  <si>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</si>
  <si>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</si>
  <si>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</si>
  <si>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</si>
  <si>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</si>
  <si>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</si>
  <si>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</si>
  <si>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</si>
  <si>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</si>
  <si>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</si>
  <si>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</si>
  <si>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</si>
  <si>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</si>
  <si>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</si>
  <si>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</si>
  <si>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</si>
  <si>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</si>
  <si>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</si>
  <si>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</si>
  <si>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</si>
  <si>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</si>
  <si>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</si>
  <si>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</si>
  <si>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</si>
  <si>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</si>
  <si>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</si>
  <si>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</si>
  <si>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</si>
  <si>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</si>
  <si>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</si>
  <si>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</si>
  <si>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</si>
  <si>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</si>
  <si>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</si>
  <si>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</si>
  <si>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</si>
  <si>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</si>
  <si>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</si>
  <si>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</si>
  <si>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</si>
  <si>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</si>
  <si>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</si>
  <si>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</si>
  <si>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</si>
  <si>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</si>
  <si>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</si>
  <si>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</si>
  <si>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</si>
  <si>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</si>
  <si>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</si>
  <si>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</si>
  <si>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</si>
  <si>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</si>
  <si>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</si>
  <si>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</si>
  <si>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</si>
  <si>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</si>
  <si>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</si>
  <si>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</si>
  <si>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</si>
  <si>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</si>
  <si>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</si>
  <si>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</si>
  <si>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</si>
  <si>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</si>
  <si>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</si>
  <si>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</si>
  <si>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</si>
  <si>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</si>
  <si>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</si>
  <si>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</si>
  <si>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</si>
  <si>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</si>
  <si>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</si>
  <si>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</si>
  <si>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</si>
  <si>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</si>
  <si>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</si>
  <si>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</si>
  <si>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</si>
  <si>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</si>
  <si>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</si>
  <si>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</si>
  <si>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</si>
  <si>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</si>
  <si>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</si>
  <si>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</si>
  <si>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</si>
  <si>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</si>
  <si>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</si>
  <si>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</si>
  <si>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</si>
  <si>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</si>
  <si>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</si>
  <si>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</si>
  <si>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</si>
  <si>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</si>
  <si>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</si>
  <si>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</si>
  <si>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</si>
  <si>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</si>
  <si>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</si>
  <si>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</si>
  <si>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</si>
  <si>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</si>
  <si>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</si>
  <si>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</si>
  <si>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</si>
  <si>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</si>
  <si>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</si>
  <si>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</si>
  <si>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</si>
  <si>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</si>
  <si>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</si>
  <si>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</si>
  <si>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</si>
  <si>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</si>
  <si>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</si>
  <si>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</si>
  <si>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</si>
  <si>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</si>
  <si>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</si>
  <si>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</si>
  <si>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</si>
  <si>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</si>
  <si>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</si>
  <si>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</si>
  <si>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</si>
  <si>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</si>
  <si>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</si>
  <si>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</si>
  <si>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</si>
  <si>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</si>
  <si>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</si>
  <si>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</si>
  <si>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</si>
  <si>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</si>
  <si>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</si>
  <si>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</si>
  <si>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</si>
  <si>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</si>
  <si>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</si>
  <si>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</si>
  <si>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</si>
  <si>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</si>
  <si>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</si>
  <si>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</si>
  <si>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</si>
  <si>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</si>
  <si>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</si>
  <si>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</si>
  <si>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</si>
  <si>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</si>
  <si>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</si>
  <si>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</si>
  <si>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</si>
  <si>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</si>
  <si>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</si>
  <si>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</si>
  <si>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</si>
  <si>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</si>
  <si>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</si>
  <si>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</si>
  <si>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</si>
  <si>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</si>
  <si>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</si>
  <si>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</si>
  <si>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</si>
  <si>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</si>
  <si>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</si>
  <si>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</si>
  <si>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</si>
  <si>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</si>
  <si>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</si>
  <si>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</si>
  <si>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</si>
  <si>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</si>
  <si>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</si>
  <si>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</si>
  <si>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</si>
  <si>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</si>
  <si>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</si>
  <si>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</si>
  <si>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</si>
  <si>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</si>
  <si>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</si>
  <si>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</si>
  <si>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</si>
  <si>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</si>
  <si>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</si>
  <si>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</si>
  <si>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</si>
  <si>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</si>
  <si>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</si>
  <si>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</si>
  <si>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</si>
  <si>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</si>
  <si>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</si>
  <si>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</si>
  <si>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</si>
  <si>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</si>
  <si>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</si>
  <si>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</si>
  <si>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</si>
  <si>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</si>
  <si>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</si>
  <si>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</si>
  <si>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</si>
  <si>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</si>
  <si>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</si>
  <si>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</si>
  <si>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</si>
  <si>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</si>
  <si>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</si>
  <si>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</si>
  <si>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</si>
  <si>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</si>
  <si>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</si>
  <si>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</si>
  <si>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</si>
  <si>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</si>
  <si>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</si>
  <si>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</si>
  <si>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</si>
  <si>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</si>
  <si>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</si>
  <si>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</si>
  <si>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</si>
  <si>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</si>
  <si>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</si>
  <si>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</si>
  <si>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</si>
  <si>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</si>
  <si>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</si>
  <si>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</si>
  <si>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</si>
  <si>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</si>
  <si>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</si>
  <si>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</si>
  <si>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</si>
  <si>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</si>
  <si>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</si>
  <si>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</si>
  <si>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</si>
  <si>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</si>
  <si>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</si>
  <si>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</si>
  <si>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</si>
  <si>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</si>
  <si>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</si>
  <si>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</si>
  <si>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</si>
  <si>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</si>
  <si>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</si>
  <si>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</si>
  <si>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</si>
  <si>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</si>
  <si>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</si>
  <si>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</si>
  <si>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</si>
  <si>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</si>
  <si>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</si>
  <si>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</si>
  <si>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</si>
  <si>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</si>
  <si>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</si>
  <si>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</si>
  <si>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</si>
  <si>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</si>
  <si>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</si>
  <si>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</si>
  <si>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</si>
  <si>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</si>
  <si>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</si>
  <si>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</si>
  <si>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</si>
  <si>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</si>
  <si>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</si>
  <si>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</si>
  <si>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</si>
  <si>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</si>
  <si>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</si>
  <si>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</si>
  <si>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</si>
  <si>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</si>
  <si>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</si>
  <si>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</si>
  <si>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</si>
  <si>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</si>
  <si>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</si>
  <si>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</si>
  <si>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</si>
  <si>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</si>
  <si>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</si>
  <si>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</si>
  <si>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</si>
  <si>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</si>
  <si>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</si>
  <si>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</si>
  <si>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</si>
  <si>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</si>
  <si>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</si>
  <si>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</si>
  <si>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</si>
  <si>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</si>
  <si>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</si>
  <si>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</si>
  <si>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</si>
  <si>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</si>
  <si>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</si>
  <si>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</si>
  <si>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</si>
  <si>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</si>
  <si>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</si>
  <si>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</si>
  <si>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</si>
  <si>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</si>
  <si>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</si>
  <si>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</si>
  <si>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</si>
  <si>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</si>
  <si>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</si>
  <si>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</si>
  <si>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</si>
  <si>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</si>
  <si>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</si>
  <si>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</si>
  <si>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</si>
  <si>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</si>
  <si>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</si>
  <si>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</si>
  <si>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</si>
  <si>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</si>
  <si>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</si>
  <si>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</si>
  <si>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</si>
  <si>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</si>
  <si>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</si>
  <si>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</si>
  <si>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</si>
  <si>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</si>
  <si>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</si>
  <si>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</si>
  <si>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</si>
  <si>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</si>
  <si>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</si>
  <si>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</si>
  <si>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</si>
  <si>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</si>
  <si>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</si>
  <si>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</si>
  <si>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</si>
  <si>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</si>
  <si>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</si>
  <si>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</si>
  <si>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</si>
  <si>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</si>
  <si>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</si>
  <si>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</si>
  <si>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</si>
  <si>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</si>
  <si>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</si>
  <si>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</si>
  <si>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</si>
  <si>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</si>
  <si>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</si>
  <si>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</si>
  <si>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</si>
  <si>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</si>
  <si>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</si>
  <si>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</si>
  <si>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</si>
  <si>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</si>
  <si>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</si>
  <si>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</si>
  <si>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</si>
  <si>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</si>
  <si>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</si>
  <si>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</si>
  <si>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</si>
  <si>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</si>
  <si>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</si>
  <si>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</si>
  <si>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</si>
  <si>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</si>
  <si>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</si>
  <si>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</si>
  <si>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</si>
  <si>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</si>
  <si>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</si>
  <si>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</si>
  <si>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</si>
  <si>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</si>
  <si>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</si>
  <si>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</si>
  <si>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</si>
  <si>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</si>
  <si>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</si>
  <si>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</si>
  <si>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</si>
  <si>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</si>
  <si>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</si>
  <si>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</si>
  <si>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</si>
  <si>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</si>
  <si>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</si>
  <si>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</si>
  <si>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</si>
  <si>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</si>
  <si>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</si>
  <si>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</si>
  <si>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</si>
  <si>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</si>
  <si>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</si>
  <si>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</si>
  <si>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</si>
  <si>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</si>
  <si>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</si>
  <si>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</si>
  <si>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</si>
  <si>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</si>
  <si>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</si>
  <si>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</si>
  <si>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</si>
  <si>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</si>
  <si>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</si>
  <si>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</si>
  <si>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</si>
  <si>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</si>
  <si>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</si>
  <si>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</si>
  <si>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</si>
  <si>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</si>
  <si>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</si>
  <si>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</si>
  <si>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</si>
  <si>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</si>
  <si>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</si>
  <si>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</si>
  <si>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</si>
  <si>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</si>
  <si>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</si>
  <si>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</si>
  <si>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</si>
  <si>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</si>
  <si>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</si>
  <si>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</si>
  <si>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</si>
  <si>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</si>
  <si>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</si>
  <si>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</si>
  <si>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</si>
  <si>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</si>
  <si>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</si>
  <si>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</si>
  <si>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</si>
  <si>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</si>
  <si>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</si>
  <si>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</si>
  <si>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</si>
  <si>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</si>
  <si>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</si>
  <si>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</si>
  <si>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</si>
  <si>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</si>
  <si>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</si>
  <si>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</si>
  <si>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</si>
  <si>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</si>
  <si>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</si>
  <si>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</si>
  <si>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</si>
  <si>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</si>
  <si>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</si>
  <si>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</si>
  <si>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</si>
  <si>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</si>
  <si>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</si>
  <si>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</si>
  <si>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</si>
  <si>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</si>
  <si>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</si>
  <si>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</si>
  <si>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</si>
  <si>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</si>
  <si>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</si>
  <si>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</si>
  <si>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</si>
  <si>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</si>
  <si>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</si>
  <si>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</si>
  <si>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</si>
  <si>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</si>
  <si>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</si>
  <si>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</si>
  <si>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</si>
  <si>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</si>
  <si>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</si>
  <si>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</si>
  <si>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</si>
  <si>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</si>
  <si>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</si>
  <si>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</si>
  <si>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</si>
  <si>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</si>
  <si>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</si>
  <si>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</si>
  <si>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</si>
  <si>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</si>
  <si>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</si>
  <si>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</si>
  <si>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</si>
  <si>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</si>
  <si>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</si>
  <si>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</si>
  <si>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</si>
  <si>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</si>
  <si>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</si>
  <si>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</si>
  <si>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</si>
  <si>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</si>
  <si>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</si>
  <si>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</si>
  <si>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</si>
  <si>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</si>
  <si>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</si>
  <si>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</si>
  <si>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</si>
  <si>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</si>
  <si>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</si>
  <si>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</si>
  <si>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</si>
  <si>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</si>
  <si>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</si>
  <si>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</si>
  <si>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</si>
  <si>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</si>
  <si>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</si>
  <si>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</si>
  <si>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</si>
  <si>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</si>
  <si>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</si>
  <si>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</si>
  <si>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</si>
  <si>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</si>
  <si>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</si>
  <si>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</si>
  <si>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</si>
  <si>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</si>
  <si>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</si>
  <si>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</si>
  <si>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</si>
  <si>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</si>
  <si>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</si>
  <si>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</si>
  <si>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</si>
  <si>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</si>
  <si>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</si>
  <si>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</si>
  <si>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</si>
  <si>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</si>
  <si>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</si>
  <si>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</si>
  <si>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</si>
  <si>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</si>
  <si>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</si>
  <si>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</si>
  <si>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</si>
  <si>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</si>
  <si>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</si>
  <si>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</si>
  <si>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</si>
  <si>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</si>
  <si>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</si>
  <si>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</si>
  <si>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</si>
  <si>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</si>
  <si>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</si>
  <si>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</si>
  <si>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</si>
  <si>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</si>
  <si>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</si>
  <si>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</si>
  <si>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</si>
  <si>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</si>
  <si>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</si>
  <si>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</si>
  <si>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</si>
  <si>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</si>
  <si>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</si>
  <si>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</si>
  <si>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</si>
  <si>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</si>
  <si>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</si>
  <si>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</si>
  <si>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</si>
  <si>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</si>
  <si>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</si>
  <si>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</si>
  <si>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</si>
  <si>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</si>
  <si>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</si>
  <si>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</si>
  <si>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</si>
  <si>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</si>
  <si>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</si>
  <si>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</si>
  <si>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</si>
  <si>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</si>
  <si>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</si>
  <si>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</si>
  <si>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</si>
  <si>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</si>
  <si>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</si>
  <si>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</si>
  <si>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</si>
  <si>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</si>
  <si>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</si>
  <si>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</si>
  <si>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</si>
  <si>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</si>
  <si>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</si>
  <si>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</si>
  <si>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</si>
  <si>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</si>
  <si>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</si>
  <si>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</si>
  <si>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</si>
  <si>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</si>
  <si>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</si>
  <si>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</si>
  <si>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</si>
  <si>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</si>
  <si>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</si>
  <si>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</si>
  <si>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</si>
  <si>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</si>
  <si>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</si>
  <si>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</si>
  <si>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</si>
  <si>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</si>
  <si>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</si>
  <si>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</si>
  <si>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</si>
  <si>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</si>
  <si>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</si>
  <si>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</si>
  <si>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</si>
  <si>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</si>
  <si>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</si>
  <si>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</si>
  <si>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</si>
  <si>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</si>
  <si>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</si>
  <si>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</si>
  <si>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</si>
  <si>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</si>
  <si>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</si>
  <si>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</si>
  <si>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</si>
  <si>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</si>
  <si>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</si>
  <si>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</si>
  <si>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</si>
  <si>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</si>
  <si>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</si>
  <si>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</si>
  <si>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</si>
  <si>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</si>
  <si>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</si>
  <si>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</si>
  <si>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</si>
  <si>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</si>
  <si>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</si>
  <si>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</si>
  <si>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</si>
  <si>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</si>
  <si>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</si>
  <si>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</si>
  <si>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</si>
  <si>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</si>
  <si>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</si>
  <si>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</si>
  <si>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</si>
  <si>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</si>
  <si>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</si>
  <si>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</si>
  <si>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</si>
  <si>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</si>
  <si>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</si>
  <si>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</si>
  <si>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</si>
  <si>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</si>
  <si>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</si>
  <si>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</si>
  <si>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</si>
  <si>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</si>
  <si>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</si>
  <si>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</si>
  <si>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</si>
  <si>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</si>
  <si>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</si>
  <si>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</si>
  <si>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</si>
  <si>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</si>
  <si>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</si>
  <si>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</si>
  <si>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</si>
  <si>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</si>
  <si>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</si>
  <si>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</si>
  <si>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</si>
  <si>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</si>
  <si>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</si>
  <si>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</si>
  <si>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</si>
  <si>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</si>
  <si>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</si>
  <si>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</si>
  <si>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</si>
  <si>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</si>
  <si>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</si>
  <si>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</si>
  <si>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</si>
  <si>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</si>
  <si>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</si>
  <si>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</si>
  <si>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</si>
  <si>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</si>
  <si>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</si>
  <si>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</si>
  <si>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</si>
  <si>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</si>
  <si>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</si>
  <si>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</si>
  <si>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</si>
  <si>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</si>
  <si>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</si>
  <si>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</si>
  <si>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</si>
  <si>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</si>
  <si>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</si>
  <si>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</si>
  <si>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</si>
  <si>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</si>
  <si>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</si>
  <si>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</si>
  <si>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</si>
  <si>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</si>
  <si>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</si>
  <si>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</si>
  <si>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</si>
  <si>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</si>
  <si>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</si>
  <si>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</si>
  <si>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</si>
  <si>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</si>
  <si>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</si>
  <si>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</si>
  <si>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</si>
  <si>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</si>
  <si>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</si>
  <si>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</si>
  <si>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</si>
  <si>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</si>
  <si>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</si>
  <si>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</si>
  <si>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</si>
  <si>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</si>
  <si>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</si>
  <si>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</si>
  <si>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</si>
  <si>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</si>
  <si>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</si>
  <si>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</si>
  <si>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</si>
  <si>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</si>
  <si>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</si>
  <si>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</si>
  <si>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</si>
  <si>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</si>
  <si>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</si>
  <si>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</si>
  <si>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</si>
  <si>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</si>
  <si>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</si>
  <si>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</si>
  <si>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</si>
  <si>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</si>
  <si>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</si>
  <si>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</si>
  <si>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</si>
  <si>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</si>
  <si>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</si>
  <si>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</si>
  <si>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</si>
  <si>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</si>
  <si>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</si>
  <si>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</si>
  <si>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</si>
  <si>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</si>
  <si>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</si>
  <si>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</si>
  <si>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</si>
  <si>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</si>
  <si>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</si>
  <si>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</si>
  <si>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</si>
  <si>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</si>
  <si>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</si>
  <si>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</si>
  <si>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</si>
  <si>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</si>
  <si>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</si>
  <si>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</si>
  <si>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</si>
  <si>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</si>
  <si>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</si>
  <si>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</si>
  <si>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</si>
  <si>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</si>
  <si>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</si>
  <si>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</si>
  <si>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</si>
  <si>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</si>
  <si>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</si>
  <si>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</si>
  <si>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</si>
  <si>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</si>
  <si>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</si>
  <si>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</si>
  <si>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</si>
  <si>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</si>
  <si>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</si>
  <si>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</si>
  <si>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</si>
  <si>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</si>
  <si>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</si>
  <si>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</si>
  <si>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</si>
  <si>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</si>
  <si>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</si>
  <si>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</si>
  <si>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</si>
  <si>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</si>
  <si>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</si>
  <si>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</si>
  <si>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</si>
  <si>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</si>
  <si>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</si>
  <si>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</si>
  <si>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</si>
  <si>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</si>
  <si>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</si>
  <si>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</si>
  <si>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</si>
  <si>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</si>
  <si>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</si>
  <si>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</si>
  <si>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</si>
  <si>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</si>
  <si>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</si>
  <si>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</si>
  <si>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</si>
  <si>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</si>
  <si>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</si>
  <si>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</si>
  <si>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</si>
  <si>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</si>
  <si>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</si>
  <si>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</si>
  <si>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</si>
  <si>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</si>
  <si>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</si>
  <si>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</si>
  <si>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</si>
  <si>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</si>
  <si>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</si>
  <si>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</si>
  <si>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</si>
  <si>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</si>
  <si>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</si>
  <si>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</si>
  <si>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</si>
  <si>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</si>
  <si>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</si>
  <si>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</si>
  <si>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</si>
  <si>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</si>
  <si>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</si>
  <si>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</si>
  <si>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</si>
  <si>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</si>
  <si>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</si>
  <si>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</si>
  <si>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</si>
  <si>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</si>
  <si>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</si>
  <si>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</si>
  <si>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</si>
  <si>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</si>
  <si>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</si>
  <si>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</si>
  <si>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</si>
  <si>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</si>
  <si>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</si>
  <si>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</si>
  <si>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</si>
  <si>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</si>
  <si>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</si>
  <si>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</si>
  <si>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</si>
  <si>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</si>
  <si>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</si>
  <si>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</si>
  <si>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</si>
  <si>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</si>
  <si>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</si>
  <si>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</si>
  <si>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</si>
  <si>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</si>
  <si>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</si>
  <si>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</si>
  <si>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</si>
  <si>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</si>
  <si>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</si>
  <si>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</si>
  <si>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</si>
  <si>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</si>
  <si>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</si>
  <si>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</si>
  <si>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</si>
  <si>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</si>
  <si>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</si>
  <si>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</si>
  <si>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</si>
  <si>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</si>
  <si>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</si>
  <si>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</si>
  <si>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</si>
  <si>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</si>
  <si>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</si>
  <si>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</si>
  <si>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</si>
  <si>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</si>
  <si>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</si>
  <si>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</si>
  <si>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</si>
  <si>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</si>
  <si>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</si>
  <si>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</si>
  <si>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</si>
  <si>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</si>
  <si>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</si>
  <si>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</si>
  <si>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</si>
  <si>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</si>
  <si>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</si>
  <si>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</si>
  <si>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</si>
  <si>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</si>
  <si>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</si>
  <si>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</si>
  <si>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</si>
  <si>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</si>
  <si>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</si>
  <si>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</si>
  <si>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</si>
  <si>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</si>
  <si>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</si>
  <si>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</si>
  <si>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</si>
  <si>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</si>
  <si>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</si>
  <si>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</si>
  <si>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</si>
  <si>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</si>
  <si>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</si>
  <si>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</si>
  <si>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</si>
  <si>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</si>
  <si>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</si>
  <si>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</si>
  <si>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</si>
  <si>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</si>
  <si>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</si>
  <si>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</si>
  <si>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</si>
  <si>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</si>
  <si>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</si>
  <si>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</si>
  <si>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</si>
  <si>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</si>
  <si>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</si>
  <si>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</si>
  <si>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</si>
  <si>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</si>
  <si>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</si>
  <si>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</si>
  <si>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</si>
  <si>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</si>
  <si>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</si>
  <si>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</si>
  <si>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</si>
  <si>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</si>
  <si>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</si>
  <si>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</si>
  <si>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</si>
  <si>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</si>
  <si>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</si>
  <si>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</si>
  <si>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</si>
  <si>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</si>
  <si>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</si>
  <si>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</si>
  <si>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</si>
  <si>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</si>
  <si>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</si>
  <si>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</si>
  <si>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</si>
  <si>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</si>
  <si>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</si>
  <si>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</si>
  <si>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</si>
  <si>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</si>
  <si>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</si>
  <si>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</si>
  <si>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</si>
  <si>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</si>
  <si>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</si>
  <si>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</si>
  <si>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</si>
  <si>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</si>
  <si>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</si>
  <si>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</si>
  <si>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</si>
  <si>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</si>
  <si>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</si>
  <si>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</si>
  <si>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</si>
  <si>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</si>
  <si>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</si>
  <si>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</si>
  <si>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</si>
  <si>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</si>
  <si>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</si>
  <si>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</si>
  <si>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</si>
  <si>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</si>
  <si>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</si>
  <si>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</si>
  <si>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</si>
  <si>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</si>
  <si>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</si>
  <si>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</si>
  <si>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</si>
  <si>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</si>
  <si>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</si>
  <si>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</si>
  <si>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</si>
  <si>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</si>
  <si>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</si>
  <si>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</si>
  <si>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</si>
  <si>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</si>
  <si>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</si>
  <si>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</si>
  <si>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</si>
  <si>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</si>
  <si>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</si>
  <si>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</si>
  <si>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</si>
  <si>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</si>
  <si>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</si>
  <si>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</si>
  <si>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</si>
  <si>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</si>
  <si>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</si>
  <si>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</si>
  <si>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</si>
  <si>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</si>
  <si>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</si>
  <si>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</si>
  <si>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</si>
  <si>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</si>
  <si>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</si>
  <si>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</si>
  <si>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</si>
  <si>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</si>
  <si>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</si>
  <si>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</si>
  <si>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</si>
  <si>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</si>
  <si>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</si>
  <si>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</si>
  <si>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</si>
  <si>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</si>
  <si>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</si>
  <si>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</si>
  <si>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</si>
  <si>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</si>
  <si>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</si>
  <si>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</si>
  <si>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</si>
  <si>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</si>
  <si>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</si>
  <si>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</si>
  <si>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</si>
  <si>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</si>
  <si>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</si>
  <si>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</si>
  <si>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</si>
  <si>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</si>
  <si>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</si>
  <si>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</si>
  <si>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</si>
  <si>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</si>
  <si>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</si>
  <si>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</si>
  <si>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</si>
  <si>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</si>
  <si>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</si>
  <si>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</si>
  <si>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</si>
  <si>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</si>
  <si>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</si>
  <si>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</si>
  <si>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</si>
  <si>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</si>
  <si>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</si>
  <si>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</si>
  <si>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</si>
  <si>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</si>
  <si>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</si>
  <si>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</si>
  <si>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</si>
  <si>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</si>
  <si>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</si>
  <si>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</si>
  <si>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</si>
  <si>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</si>
  <si>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</si>
  <si>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</si>
  <si>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</si>
  <si>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</si>
  <si>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</si>
  <si>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</si>
  <si>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</si>
  <si>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</si>
  <si>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</si>
  <si>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</si>
  <si>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</si>
  <si>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</si>
  <si>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</si>
  <si>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</si>
  <si>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</si>
  <si>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</si>
  <si>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</si>
  <si>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</si>
  <si>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</si>
  <si>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</si>
  <si>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</si>
  <si>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</si>
  <si>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</si>
  <si>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</si>
  <si>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</si>
  <si>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</si>
  <si>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</si>
  <si>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</si>
  <si>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</si>
  <si>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</si>
  <si>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</si>
  <si>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</si>
  <si>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</si>
  <si>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</si>
  <si>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</si>
  <si>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</si>
  <si>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</si>
  <si>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</si>
  <si>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</si>
  <si>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</si>
  <si>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</si>
  <si>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</si>
  <si>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</si>
  <si>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</si>
  <si>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</si>
  <si>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</si>
  <si>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</si>
  <si>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</si>
  <si>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</si>
  <si>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</si>
  <si>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</si>
  <si>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</si>
  <si>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</si>
  <si>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</si>
  <si>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</si>
  <si>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</si>
  <si>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</si>
  <si>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</si>
  <si>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</si>
  <si>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</si>
  <si>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</si>
  <si>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</si>
  <si>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</si>
  <si>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</si>
  <si>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</si>
  <si>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</si>
  <si>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</si>
  <si>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</si>
  <si>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</si>
  <si>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</si>
  <si>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</si>
  <si>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</si>
  <si>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</si>
  <si>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</si>
  <si>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</si>
  <si>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</si>
  <si>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</si>
  <si>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</si>
  <si>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</si>
  <si>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</si>
  <si>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</si>
  <si>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</si>
  <si>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</si>
  <si>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</si>
  <si>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</si>
  <si>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</si>
  <si>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</si>
  <si>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</si>
  <si>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</si>
  <si>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</si>
  <si>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</si>
  <si>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</si>
  <si>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</si>
  <si>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</si>
  <si>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</si>
  <si>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</si>
  <si>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</si>
  <si>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</si>
  <si>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</si>
  <si>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</si>
  <si>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</si>
  <si>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</si>
  <si>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</si>
  <si>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</si>
  <si>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</si>
  <si>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</si>
  <si>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</si>
  <si>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</si>
  <si>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</si>
  <si>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</si>
  <si>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</si>
  <si>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</si>
  <si>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</si>
  <si>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</si>
  <si>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</si>
  <si>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</si>
  <si>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</si>
  <si>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</si>
  <si>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</si>
  <si>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</si>
  <si>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</si>
  <si>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</si>
  <si>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</si>
  <si>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</si>
  <si>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</si>
  <si>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</si>
  <si>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</si>
  <si>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</si>
  <si>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</si>
  <si>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</si>
  <si>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</si>
  <si>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</si>
  <si>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</si>
  <si>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</si>
  <si>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</si>
  <si>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</si>
  <si>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</si>
  <si>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</si>
  <si>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</si>
  <si>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</si>
  <si>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</si>
  <si>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</si>
  <si>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</si>
  <si>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</si>
  <si>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</si>
  <si>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</si>
  <si>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</si>
  <si>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</si>
  <si>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</si>
  <si>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</si>
  <si>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</si>
  <si>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</si>
  <si>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</si>
  <si>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</si>
  <si>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</si>
  <si>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</si>
  <si>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</si>
  <si>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</si>
  <si>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</si>
  <si>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</si>
  <si>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</si>
  <si>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</si>
  <si>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</si>
  <si>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</si>
  <si>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</si>
  <si>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</si>
  <si>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</si>
  <si>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</si>
  <si>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</si>
  <si>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</si>
  <si>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</si>
  <si>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</si>
  <si>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</si>
  <si>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</si>
  <si>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</si>
  <si>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</si>
  <si>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</si>
  <si>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</si>
  <si>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</si>
  <si>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</si>
  <si>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</si>
  <si>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</si>
  <si>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</si>
  <si>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</si>
  <si>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</si>
  <si>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</si>
  <si>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</si>
  <si>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</si>
  <si>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</si>
  <si>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</si>
  <si>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</si>
  <si>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</si>
  <si>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</si>
  <si>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</si>
  <si>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</si>
  <si>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</si>
  <si>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</si>
  <si>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</si>
  <si>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</si>
  <si>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</si>
  <si>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</si>
  <si>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</si>
  <si>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</si>
  <si>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</si>
  <si>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</si>
  <si>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</si>
  <si>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</si>
  <si>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</si>
  <si>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</si>
  <si>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</si>
  <si>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</si>
  <si>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</si>
  <si>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</si>
  <si>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</si>
  <si>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</si>
  <si>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</si>
  <si>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</si>
  <si>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</si>
  <si>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</si>
  <si>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</si>
  <si>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</si>
  <si>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</si>
  <si>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</si>
  <si>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</si>
  <si>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</si>
  <si>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</si>
  <si>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</si>
  <si>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</si>
  <si>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</si>
  <si>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</si>
  <si>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</si>
  <si>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</si>
  <si>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</si>
  <si>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</si>
  <si>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</si>
  <si>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</si>
  <si>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</si>
  <si>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</si>
  <si>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</si>
  <si>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</si>
  <si>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</si>
  <si>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</si>
  <si>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</si>
  <si>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</si>
  <si>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</si>
  <si>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</si>
  <si>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</si>
  <si>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</si>
  <si>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</si>
  <si>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</si>
  <si>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</si>
  <si>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</si>
  <si>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</si>
  <si>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</si>
  <si>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</si>
  <si>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</si>
  <si>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</si>
  <si>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</si>
  <si>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</si>
  <si>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</si>
  <si>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</si>
  <si>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</si>
  <si>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</si>
  <si>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</si>
  <si>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</si>
  <si>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</si>
  <si>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</si>
  <si>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</si>
  <si>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</si>
  <si>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</si>
  <si>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</si>
  <si>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</si>
  <si>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</si>
  <si>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</si>
  <si>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</si>
  <si>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</si>
  <si>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</si>
  <si>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</si>
  <si>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</si>
  <si>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</si>
  <si>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</si>
  <si>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</si>
  <si>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</si>
  <si>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</si>
  <si>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</si>
  <si>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</si>
  <si>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</si>
  <si>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</si>
  <si>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</si>
  <si>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</si>
  <si>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</si>
  <si>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</si>
  <si>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</si>
  <si>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</si>
  <si>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</si>
  <si>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</si>
  <si>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</si>
  <si>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</si>
  <si>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</si>
  <si>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</si>
  <si>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</si>
  <si>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</si>
  <si>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</si>
  <si>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</si>
  <si>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</si>
  <si>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</si>
  <si>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</si>
  <si>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</si>
  <si>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</si>
  <si>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</si>
  <si>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</si>
  <si>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</si>
  <si>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</si>
  <si>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</si>
  <si>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</si>
  <si>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</si>
  <si>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</si>
  <si>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</si>
  <si>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</si>
  <si>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</si>
  <si>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</si>
  <si>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</si>
  <si>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</si>
  <si>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</si>
  <si>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</si>
  <si>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</si>
  <si>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</si>
  <si>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</si>
  <si>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</si>
  <si>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</si>
  <si>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</si>
  <si>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</si>
  <si>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</si>
  <si>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</si>
  <si>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</si>
  <si>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</si>
  <si>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</si>
  <si>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</si>
  <si>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</si>
  <si>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</si>
  <si>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</si>
  <si>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</si>
  <si>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</si>
  <si>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</si>
  <si>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</si>
  <si>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</si>
  <si>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</si>
  <si>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</si>
  <si>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</si>
  <si>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</si>
  <si>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</si>
  <si>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</si>
  <si>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</si>
  <si>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</si>
  <si>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</si>
  <si>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</si>
  <si>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</si>
  <si>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</si>
  <si>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</si>
  <si>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</si>
  <si>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</si>
  <si>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</si>
  <si>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</si>
  <si>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</si>
  <si>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</si>
  <si>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</si>
  <si>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</si>
  <si>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</si>
  <si>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</si>
  <si>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</si>
  <si>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</si>
  <si>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</si>
  <si>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</si>
  <si>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</si>
  <si>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</si>
  <si>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</si>
  <si>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</si>
  <si>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</si>
  <si>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</si>
  <si>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</si>
  <si>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</si>
  <si>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</si>
  <si>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</si>
  <si>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</si>
  <si>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</si>
  <si>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</si>
  <si>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</si>
  <si>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</si>
  <si>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</si>
  <si>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</si>
  <si>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</si>
  <si>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</si>
  <si>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</si>
  <si>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</si>
  <si>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</si>
  <si>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</si>
  <si>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</si>
  <si>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</si>
  <si>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</si>
  <si>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</si>
  <si>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</si>
  <si>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</si>
  <si>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</si>
  <si>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</si>
  <si>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</si>
  <si>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</si>
  <si>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</si>
  <si>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</si>
  <si>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</si>
  <si>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</si>
  <si>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</si>
  <si>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</si>
  <si>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</si>
  <si>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</si>
  <si>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</si>
  <si>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</si>
  <si>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</si>
  <si>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</si>
  <si>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</si>
  <si>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</si>
  <si>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</si>
  <si>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</si>
  <si>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</si>
  <si>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</si>
  <si>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</si>
  <si>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</si>
  <si>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</si>
  <si>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</si>
  <si>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</si>
  <si>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</si>
  <si>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</si>
  <si>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</si>
  <si>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</si>
  <si>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</si>
  <si>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</si>
  <si>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</si>
  <si>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</si>
  <si>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</si>
  <si>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</si>
  <si>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</si>
  <si>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</si>
  <si>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</si>
  <si>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</si>
  <si>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</si>
  <si>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</si>
  <si>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</si>
  <si>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</si>
  <si>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</si>
  <si>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</si>
  <si>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</si>
  <si>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</si>
  <si>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</si>
  <si>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</si>
  <si>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</si>
  <si>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</si>
  <si>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</si>
  <si>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</si>
  <si>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</si>
  <si>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</si>
  <si>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</si>
  <si>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</si>
  <si>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</si>
  <si>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</si>
  <si>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</si>
  <si>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</si>
  <si>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</si>
  <si>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</si>
  <si>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</si>
  <si>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</si>
  <si>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</si>
  <si>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</si>
  <si>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</si>
  <si>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</si>
  <si>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</si>
  <si>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</si>
  <si>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</si>
  <si>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</si>
  <si>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</si>
  <si>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</si>
  <si>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</si>
  <si>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</si>
  <si>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</si>
  <si>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</si>
  <si>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</si>
  <si>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</si>
  <si>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</si>
  <si>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</si>
  <si>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</si>
  <si>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</si>
  <si>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</si>
  <si>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</si>
  <si>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</si>
  <si>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</si>
  <si>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</si>
  <si>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</si>
  <si>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</si>
  <si>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</si>
  <si>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</si>
  <si>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</si>
  <si>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</si>
  <si>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</si>
  <si>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</si>
  <si>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</si>
  <si>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</si>
  <si>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</si>
  <si>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</si>
  <si>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</si>
  <si>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</si>
  <si>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</si>
  <si>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</si>
  <si>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</si>
  <si>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</si>
  <si>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</si>
  <si>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</si>
  <si>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</si>
  <si>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</si>
  <si>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</si>
  <si>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</si>
  <si>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</si>
  <si>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</si>
  <si>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</si>
  <si>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</si>
  <si>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</si>
  <si>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</si>
  <si>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</si>
  <si>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</si>
  <si>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</si>
  <si>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</si>
  <si>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</si>
  <si>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</si>
  <si>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</si>
  <si>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</si>
  <si>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</si>
  <si>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</si>
  <si>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</si>
  <si>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</si>
  <si>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</si>
  <si>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</si>
  <si>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</si>
  <si>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</si>
  <si>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</si>
  <si>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</si>
  <si>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</si>
  <si>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</si>
  <si>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</si>
  <si>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</si>
  <si>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</si>
  <si>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</si>
  <si>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</si>
  <si>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</si>
  <si>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</si>
  <si>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</si>
  <si>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</si>
  <si>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</si>
  <si>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</si>
  <si>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</si>
  <si>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</si>
  <si>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</si>
  <si>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</si>
  <si>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</si>
  <si>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</si>
  <si>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</si>
  <si>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</si>
  <si>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</si>
  <si>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</si>
  <si>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</si>
  <si>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</si>
  <si>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</si>
  <si>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</si>
  <si>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</si>
  <si>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</si>
  <si>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</si>
  <si>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</si>
  <si>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</si>
  <si>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</si>
  <si>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</si>
  <si>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</si>
  <si>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</si>
  <si>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</si>
  <si>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</si>
  <si>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</si>
  <si>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</si>
  <si>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</si>
  <si>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</si>
  <si>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</si>
  <si>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</si>
  <si>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</si>
  <si>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</si>
  <si>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</si>
  <si>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</si>
  <si>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</si>
  <si>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</si>
  <si>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</si>
  <si>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</si>
  <si>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</si>
  <si>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</si>
  <si>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</si>
  <si>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</si>
  <si>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</si>
  <si>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</si>
  <si>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</si>
  <si>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</si>
  <si>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</si>
  <si>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</si>
  <si>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</si>
  <si>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</si>
  <si>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</si>
  <si>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</si>
  <si>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</si>
  <si>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</si>
  <si>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</si>
  <si>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</si>
  <si>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</si>
  <si>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</si>
  <si>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</si>
  <si>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</si>
  <si>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</si>
  <si>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</si>
  <si>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</si>
  <si>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</si>
  <si>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</si>
  <si>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</si>
  <si>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</si>
  <si>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</si>
  <si>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</si>
  <si>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</si>
  <si>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</si>
  <si>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</si>
  <si>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</si>
  <si>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</si>
  <si>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</si>
  <si>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</si>
  <si>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</si>
  <si>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</si>
  <si>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</si>
  <si>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</si>
  <si>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</si>
  <si>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</si>
  <si>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</si>
  <si>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</si>
  <si>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</si>
  <si>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</si>
  <si>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</si>
  <si>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</si>
  <si>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</si>
  <si>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</si>
  <si>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</si>
  <si>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</si>
  <si>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</si>
  <si>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</si>
  <si>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</si>
  <si>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</si>
  <si>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</si>
  <si>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</si>
  <si>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</si>
  <si>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</si>
  <si>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</si>
  <si>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</si>
  <si>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</si>
  <si>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</si>
  <si>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</si>
  <si>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</si>
  <si>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</si>
  <si>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</si>
  <si>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</si>
  <si>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</si>
  <si>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</si>
  <si>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</si>
  <si>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</si>
  <si>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</si>
  <si>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</si>
  <si>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</si>
  <si>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</si>
  <si>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</si>
  <si>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</si>
  <si>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</si>
  <si>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</si>
  <si>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</si>
  <si>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</si>
  <si>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</si>
  <si>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</si>
  <si>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</si>
  <si>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</si>
  <si>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</si>
  <si>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</si>
  <si>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</si>
  <si>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</si>
  <si>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</si>
  <si>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</si>
  <si>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</si>
  <si>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</si>
  <si>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</si>
  <si>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</si>
  <si>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</si>
  <si>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</si>
  <si>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</si>
  <si>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</si>
  <si>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</si>
  <si>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</si>
  <si>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</si>
  <si>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</si>
  <si>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</si>
  <si>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</si>
  <si>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</si>
  <si>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</si>
  <si>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</si>
  <si>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</si>
  <si>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</si>
  <si>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</si>
  <si>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</si>
  <si>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</si>
  <si>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</si>
  <si>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</si>
  <si>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</si>
  <si>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</si>
  <si>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</si>
  <si>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</si>
  <si>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</si>
  <si>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</si>
  <si>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</si>
  <si>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</si>
  <si>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</si>
  <si>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</si>
  <si>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</si>
  <si>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</si>
  <si>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</si>
  <si>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</si>
  <si>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</si>
  <si>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</si>
  <si>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</si>
  <si>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</si>
  <si>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</si>
  <si>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</si>
  <si>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</si>
  <si>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</si>
  <si>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</si>
  <si>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</si>
  <si>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</si>
  <si>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</si>
  <si>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</si>
  <si>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</si>
  <si>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</si>
  <si>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</si>
  <si>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</si>
  <si>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</si>
  <si>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</si>
  <si>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</si>
  <si>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</si>
  <si>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</si>
  <si>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</si>
  <si>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</si>
  <si>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</si>
  <si>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</si>
  <si>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</si>
  <si>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</si>
  <si>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</si>
  <si>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</si>
  <si>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</si>
  <si>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</si>
  <si>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</si>
  <si>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</si>
  <si>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</si>
  <si>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</si>
  <si>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</si>
  <si>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</si>
  <si>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</si>
  <si>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</si>
  <si>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</si>
  <si>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</si>
  <si>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</si>
  <si>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</si>
  <si>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</si>
  <si>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</si>
  <si>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</si>
  <si>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</si>
  <si>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</si>
  <si>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</si>
  <si>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</si>
  <si>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</si>
  <si>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</si>
  <si>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</si>
  <si>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</si>
  <si>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</si>
  <si>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</si>
  <si>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</si>
  <si>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</si>
  <si>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</si>
  <si>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</si>
  <si>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</si>
  <si>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</si>
  <si>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</si>
  <si>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</si>
  <si>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</si>
  <si>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</si>
  <si>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</si>
  <si>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</si>
  <si>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</si>
  <si>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</si>
  <si>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</si>
  <si>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</si>
  <si>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</si>
  <si>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</si>
  <si>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</si>
  <si>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</si>
  <si>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</si>
  <si>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</si>
  <si>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</si>
  <si>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</si>
  <si>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</si>
  <si>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</si>
  <si>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</si>
  <si>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</si>
  <si>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</si>
  <si>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</si>
  <si>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</si>
  <si>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</si>
  <si>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</si>
  <si>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</si>
  <si>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</si>
  <si>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</si>
  <si>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</si>
  <si>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</si>
  <si>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</si>
  <si>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</si>
  <si>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</si>
  <si>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</si>
  <si>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</si>
  <si>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</si>
  <si>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</si>
  <si>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</si>
  <si>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</si>
  <si>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</si>
  <si>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</si>
  <si>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</si>
  <si>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</si>
  <si>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</si>
  <si>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</si>
  <si>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</si>
  <si>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</si>
  <si>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</si>
  <si>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</si>
  <si>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</si>
  <si>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</si>
  <si>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</si>
  <si>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</si>
  <si>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</si>
  <si>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</si>
  <si>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</si>
  <si>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</si>
  <si>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</si>
  <si>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</si>
  <si>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</si>
  <si>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</si>
  <si>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</si>
  <si>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</si>
  <si>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</si>
  <si>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</si>
  <si>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</si>
  <si>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</si>
  <si>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</si>
  <si>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</si>
  <si>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</si>
  <si>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</si>
  <si>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</si>
  <si>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</si>
  <si>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</si>
  <si>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</si>
  <si>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</si>
  <si>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</si>
  <si>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</si>
  <si>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</si>
  <si>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</si>
  <si>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</si>
  <si>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</si>
  <si>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</si>
  <si>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</si>
  <si>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</si>
  <si>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</si>
  <si>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</si>
  <si>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</si>
  <si>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</si>
  <si>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</si>
  <si>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</si>
  <si>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</si>
  <si>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</si>
  <si>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</si>
  <si>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</si>
  <si>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</si>
  <si>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</si>
  <si>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</si>
  <si>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</si>
  <si>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</si>
  <si>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</si>
  <si>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</si>
  <si>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</si>
  <si>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</si>
  <si>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</si>
  <si>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</si>
  <si>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</si>
  <si>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</si>
  <si>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</si>
  <si>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</si>
  <si>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</si>
  <si>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</si>
  <si>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</si>
  <si>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</si>
  <si>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</si>
  <si>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</si>
  <si>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</si>
  <si>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</si>
  <si>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</si>
  <si>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</si>
  <si>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</si>
  <si>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</si>
  <si>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</si>
  <si>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</si>
  <si>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</si>
  <si>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</si>
  <si>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</si>
  <si>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</si>
  <si>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</si>
  <si>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</si>
  <si>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</si>
  <si>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</si>
  <si>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</si>
  <si>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</si>
  <si>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</si>
  <si>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</si>
  <si>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</si>
  <si>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</si>
  <si>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</si>
  <si>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</si>
  <si>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</si>
  <si>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</si>
  <si>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</si>
  <si>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</si>
  <si>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</si>
  <si>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</si>
  <si>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</si>
  <si>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</si>
  <si>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</si>
  <si>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</si>
  <si>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</si>
  <si>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</si>
  <si>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</si>
  <si>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</si>
  <si>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</si>
  <si>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</si>
  <si>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</si>
  <si>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</si>
  <si>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</si>
  <si>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</si>
  <si>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</si>
  <si>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</si>
  <si>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</si>
  <si>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</si>
  <si>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</si>
  <si>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</si>
  <si>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</si>
  <si>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</si>
  <si>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</si>
  <si>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</si>
  <si>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</si>
  <si>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</si>
  <si>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</si>
  <si>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</si>
  <si>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</si>
  <si>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</si>
  <si>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</si>
  <si>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</si>
  <si>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</si>
  <si>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</si>
  <si>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</si>
  <si>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</si>
  <si>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</si>
  <si>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</si>
  <si>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</si>
  <si>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</si>
  <si>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</si>
  <si>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</si>
  <si>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</si>
  <si>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</si>
  <si>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</si>
  <si>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</si>
  <si>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</si>
  <si>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</si>
  <si>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</si>
  <si>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</si>
  <si>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</si>
  <si>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</si>
  <si>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</si>
  <si>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</si>
  <si>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</si>
  <si>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</si>
  <si>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</si>
  <si>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</si>
  <si>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</si>
  <si>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</si>
  <si>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</si>
  <si>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</si>
  <si>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</si>
  <si>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</si>
  <si>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</si>
  <si>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</si>
  <si>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</si>
  <si>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</si>
  <si>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</si>
  <si>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</si>
  <si>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</si>
  <si>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</si>
  <si>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</si>
  <si>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</si>
  <si>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</si>
  <si>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</si>
  <si>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</si>
  <si>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</si>
  <si>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</si>
  <si>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</si>
  <si>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</si>
  <si>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</si>
  <si>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</si>
  <si>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</si>
  <si>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</si>
  <si>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</si>
  <si>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</si>
  <si>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</si>
  <si>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</si>
  <si>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</si>
  <si>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</si>
  <si>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</si>
  <si>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</si>
  <si>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</si>
  <si>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</si>
  <si>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</si>
  <si>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</si>
  <si>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</si>
  <si>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</si>
  <si>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</si>
  <si>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</si>
  <si>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</si>
  <si>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</si>
  <si>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</si>
  <si>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</si>
  <si>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</si>
  <si>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</si>
  <si>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</si>
  <si>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</si>
  <si>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</si>
  <si>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</si>
  <si>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</si>
  <si>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</si>
  <si>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</si>
  <si>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</si>
  <si>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</si>
  <si>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</si>
  <si>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</si>
  <si>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</si>
  <si>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</si>
  <si>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</si>
  <si>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</si>
  <si>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</si>
  <si>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</si>
  <si>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</si>
  <si>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</si>
  <si>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</si>
  <si>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</si>
  <si>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</si>
  <si>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</si>
  <si>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</si>
  <si>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</si>
  <si>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</si>
  <si>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</si>
  <si>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</si>
  <si>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</si>
  <si>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</si>
  <si>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</si>
  <si>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</si>
  <si>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</si>
  <si>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</si>
  <si>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</si>
  <si>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</si>
  <si>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</si>
  <si>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</si>
  <si>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</si>
  <si>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</si>
  <si>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</si>
  <si>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</si>
  <si>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</si>
  <si>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</si>
  <si>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</si>
  <si>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</si>
  <si>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</si>
  <si>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</si>
  <si>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</si>
  <si>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</si>
  <si>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</si>
  <si>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</si>
  <si>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</si>
  <si>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</si>
  <si>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</si>
  <si>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</si>
  <si>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</si>
  <si>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</si>
  <si>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</si>
  <si>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</si>
  <si>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</si>
  <si>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</si>
  <si>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</si>
  <si>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</si>
  <si>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</si>
  <si>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</si>
  <si>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</si>
  <si>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</si>
  <si>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</si>
  <si>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</si>
  <si>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</si>
  <si>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</si>
  <si>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</si>
  <si>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</si>
  <si>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</si>
  <si>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</si>
  <si>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</si>
  <si>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</si>
  <si>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</si>
  <si>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</si>
  <si>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</si>
  <si>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</si>
  <si>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</si>
  <si>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</si>
  <si>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</si>
  <si>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</si>
  <si>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</si>
  <si>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</si>
  <si>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</si>
  <si>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</si>
  <si>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</si>
  <si>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</si>
  <si>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</si>
  <si>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</si>
  <si>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</si>
  <si>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</si>
  <si>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</si>
  <si>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</si>
  <si>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</si>
  <si>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</si>
  <si>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</si>
  <si>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</si>
  <si>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</si>
  <si>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</si>
  <si>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</si>
  <si>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</si>
  <si>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</si>
  <si>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</si>
  <si>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</si>
  <si>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</si>
  <si>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</si>
  <si>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</si>
  <si>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</si>
  <si>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</si>
  <si>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</si>
  <si>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</si>
  <si>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</si>
  <si>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</si>
  <si>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</si>
  <si>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</si>
  <si>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</si>
  <si>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</si>
  <si>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</si>
  <si>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</si>
  <si>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</si>
  <si>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</si>
  <si>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</si>
  <si>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</si>
  <si>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</si>
  <si>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</si>
  <si>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</si>
  <si>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</si>
  <si>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</si>
  <si>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</si>
  <si>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</si>
  <si>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</si>
  <si>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</si>
  <si>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</si>
  <si>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</si>
  <si>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</si>
  <si>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</si>
  <si>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</si>
  <si>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</si>
  <si>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</si>
  <si>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</si>
  <si>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</si>
  <si>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</si>
  <si>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</si>
  <si>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</si>
  <si>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</si>
  <si>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</si>
  <si>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</si>
  <si>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</si>
  <si>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</si>
  <si>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</si>
  <si>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</si>
  <si>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</si>
  <si>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</si>
  <si>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</si>
  <si>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</si>
  <si>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</si>
  <si>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</si>
  <si>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</si>
  <si>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</si>
  <si>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</si>
  <si>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</si>
  <si>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</si>
  <si>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</si>
  <si>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</si>
  <si>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</si>
  <si>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</si>
  <si>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</si>
  <si>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</si>
  <si>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</si>
  <si>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</si>
  <si>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</si>
  <si>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</si>
  <si>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</si>
  <si>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</si>
  <si>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</si>
  <si>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</si>
  <si>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</si>
  <si>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</si>
  <si>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</si>
  <si>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</si>
  <si>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</si>
  <si>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</si>
  <si>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</si>
  <si>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</si>
  <si>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</si>
  <si>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</si>
  <si>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</si>
  <si>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</si>
  <si>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</si>
  <si>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</si>
  <si>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</si>
  <si>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</si>
  <si>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</si>
  <si>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</si>
  <si>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</si>
  <si>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</si>
  <si>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</si>
  <si>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</si>
  <si>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</si>
  <si>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</si>
  <si>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</si>
  <si>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</si>
  <si>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</si>
  <si>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</si>
  <si>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</si>
  <si>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</si>
  <si>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</si>
  <si>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</si>
  <si>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</si>
  <si>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</si>
  <si>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</si>
  <si>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</si>
  <si>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</si>
  <si>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</si>
  <si>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</si>
  <si>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</si>
  <si>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</si>
  <si>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</si>
  <si>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</si>
  <si>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</si>
  <si>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</si>
  <si>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</si>
  <si>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</si>
  <si>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</si>
  <si>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</si>
  <si>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</si>
  <si>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</si>
  <si>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</si>
  <si>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</si>
  <si>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</si>
  <si>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</si>
  <si>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</si>
  <si>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</si>
  <si>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</si>
  <si>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</si>
  <si>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</si>
  <si>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</si>
  <si>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</si>
  <si>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</si>
  <si>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</si>
  <si>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</si>
  <si>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</si>
  <si>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</si>
  <si>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</si>
  <si>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</si>
  <si>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</si>
  <si>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</si>
  <si>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</si>
  <si>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</si>
  <si>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</si>
  <si>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</si>
  <si>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</si>
  <si>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</si>
  <si>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</si>
  <si>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</si>
  <si>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</si>
  <si>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</si>
  <si>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</si>
  <si>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</si>
  <si>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</si>
  <si>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</si>
  <si>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</si>
  <si>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</si>
  <si>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</si>
  <si>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</si>
  <si>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</si>
  <si>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</si>
  <si>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</si>
  <si>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</si>
  <si>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</si>
  <si>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</si>
  <si>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</si>
  <si>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</si>
  <si>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</si>
  <si>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</si>
  <si>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</si>
  <si>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</si>
  <si>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</si>
  <si>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</si>
  <si>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</si>
  <si>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</si>
  <si>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</si>
  <si>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</si>
  <si>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</si>
  <si>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</si>
  <si>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</si>
  <si>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</si>
  <si>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</si>
  <si>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</si>
  <si>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</si>
  <si>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</si>
  <si>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</si>
  <si>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</si>
  <si>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</si>
  <si>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</si>
  <si>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</si>
  <si>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</si>
  <si>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</si>
  <si>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</si>
  <si>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</si>
  <si>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</si>
  <si>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</si>
  <si>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</si>
  <si>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</si>
  <si>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</si>
  <si>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</si>
  <si>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</si>
  <si>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</si>
  <si>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</si>
  <si>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</si>
  <si>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</si>
  <si>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</si>
  <si>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</si>
  <si>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</si>
  <si>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</si>
  <si>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</si>
  <si>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</si>
  <si>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</si>
  <si>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</si>
  <si>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</si>
  <si>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</si>
  <si>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</si>
  <si>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</si>
  <si>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</si>
  <si>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</si>
  <si>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</si>
  <si>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</si>
  <si>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</si>
  <si>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</si>
  <si>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</si>
  <si>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</si>
  <si>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</si>
  <si>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</si>
  <si>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</si>
  <si>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</si>
  <si>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</si>
  <si>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</si>
  <si>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</si>
  <si>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</si>
  <si>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</si>
  <si>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</si>
  <si>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</si>
  <si>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</si>
  <si>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</si>
  <si>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</si>
  <si>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</si>
  <si>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</si>
  <si>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</si>
  <si>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</si>
  <si>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</si>
  <si>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</si>
  <si>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</si>
  <si>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</si>
  <si>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</si>
  <si>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</si>
  <si>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</si>
  <si>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</si>
  <si>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</si>
  <si>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</si>
  <si>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</si>
  <si>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</si>
  <si>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</si>
  <si>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</si>
  <si>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</si>
  <si>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</si>
  <si>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</si>
  <si>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</si>
  <si>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</si>
  <si>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</si>
  <si>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</si>
  <si>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</si>
  <si>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</si>
  <si>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</si>
  <si>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</si>
  <si>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</si>
  <si>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</si>
  <si>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</si>
  <si>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</si>
  <si>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</si>
  <si>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</si>
  <si>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</si>
  <si>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</si>
  <si>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</si>
  <si>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</si>
  <si>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</si>
  <si>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</si>
  <si>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</si>
  <si>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</si>
  <si>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</si>
  <si>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</si>
  <si>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</si>
  <si>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</si>
  <si>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</si>
  <si>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</si>
  <si>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</si>
  <si>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</si>
  <si>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</si>
  <si>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</si>
  <si>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</si>
  <si>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</si>
  <si>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</si>
  <si>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</si>
  <si>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</si>
  <si>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</si>
  <si>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</si>
  <si>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</si>
  <si>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</si>
  <si>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</si>
  <si>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</si>
  <si>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</si>
  <si>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</si>
  <si>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</si>
  <si>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</si>
  <si>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</si>
  <si>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</si>
  <si>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</si>
  <si>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</si>
  <si>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</si>
  <si>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</si>
  <si>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</si>
  <si>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</si>
  <si>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</si>
  <si>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</si>
  <si>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</si>
  <si>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</si>
  <si>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</si>
  <si>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</si>
  <si>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</si>
  <si>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</si>
  <si>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</si>
  <si>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</si>
  <si>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</si>
  <si>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</si>
  <si>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</si>
  <si>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</si>
  <si>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</si>
  <si>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</si>
  <si>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</si>
  <si>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</si>
  <si>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</si>
  <si>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</si>
  <si>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</si>
  <si>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</si>
  <si>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</si>
  <si>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</si>
  <si>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</si>
  <si>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</si>
  <si>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</si>
  <si>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</si>
  <si>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</si>
  <si>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</si>
  <si>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</si>
  <si>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</si>
  <si>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</si>
  <si>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</si>
  <si>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</si>
  <si>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</si>
  <si>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</si>
  <si>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</si>
  <si>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</si>
  <si>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</si>
  <si>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</si>
  <si>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</si>
  <si>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</si>
  <si>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</si>
  <si>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</si>
  <si>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</si>
  <si>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</si>
  <si>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</si>
  <si>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</si>
  <si>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</si>
  <si>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</si>
  <si>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</si>
  <si>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</si>
  <si>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</si>
  <si>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</si>
  <si>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</si>
  <si>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</si>
  <si>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</si>
  <si>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</si>
  <si>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</si>
  <si>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</si>
  <si>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</si>
  <si>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</si>
  <si>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</si>
  <si>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</si>
  <si>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</si>
  <si>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</si>
  <si>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</si>
  <si>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</si>
  <si>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</si>
  <si>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</si>
  <si>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</si>
  <si>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</si>
  <si>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</si>
  <si>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</si>
  <si>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</si>
  <si>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</si>
  <si>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</si>
  <si>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</si>
  <si>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</si>
  <si>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</si>
  <si>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</si>
  <si>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</si>
  <si>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</si>
  <si>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</si>
  <si>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</si>
  <si>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</si>
  <si>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</si>
  <si>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</si>
  <si>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</si>
  <si>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</si>
  <si>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</si>
  <si>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</si>
  <si>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</si>
  <si>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</si>
  <si>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</si>
  <si>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</si>
  <si>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</si>
  <si>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</si>
  <si>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</si>
  <si>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</si>
  <si>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</si>
  <si>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</si>
  <si>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</si>
  <si>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</si>
  <si>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</si>
  <si>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</si>
  <si>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</si>
  <si>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</si>
  <si>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</si>
  <si>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</si>
  <si>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</si>
  <si>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</si>
  <si>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</si>
  <si>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</si>
  <si>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</si>
  <si>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</si>
  <si>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</si>
  <si>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</si>
  <si>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</si>
  <si>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</si>
  <si>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</si>
  <si>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</si>
  <si>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</si>
  <si>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</si>
  <si>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</si>
  <si>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</si>
  <si>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</si>
  <si>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</si>
  <si>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</si>
  <si>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</si>
  <si>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</si>
  <si>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</si>
  <si>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</si>
  <si>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</si>
  <si>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</si>
  <si>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</si>
  <si>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</si>
  <si>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</si>
  <si>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</si>
  <si>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</si>
  <si>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</si>
  <si>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</si>
  <si>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</si>
  <si>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</si>
  <si>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</si>
  <si>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</si>
  <si>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</si>
  <si>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</si>
  <si>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</si>
  <si>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</si>
  <si>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</si>
  <si>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</si>
  <si>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</si>
  <si>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</si>
  <si>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</si>
  <si>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</si>
  <si>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</si>
  <si>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</si>
  <si>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</si>
  <si>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</si>
  <si>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</si>
  <si>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</si>
  <si>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</si>
  <si>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</si>
  <si>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</si>
  <si>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</si>
  <si>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</si>
  <si>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</si>
  <si>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</si>
  <si>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</si>
  <si>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</si>
  <si>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</si>
  <si>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</si>
  <si>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</si>
  <si>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</si>
  <si>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</si>
  <si>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</si>
  <si>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</si>
  <si>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</si>
  <si>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</si>
  <si>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</si>
  <si>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</si>
  <si>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</si>
  <si>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</si>
  <si>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</si>
  <si>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</si>
  <si>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</si>
  <si>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</si>
  <si>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</si>
  <si>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</si>
  <si>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</si>
  <si>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</si>
  <si>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</si>
  <si>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</si>
  <si>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</si>
  <si>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</si>
  <si>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</si>
  <si>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</si>
  <si>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</si>
  <si>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</si>
  <si>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</si>
  <si>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</si>
  <si>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</si>
  <si>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</si>
  <si>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</si>
  <si>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</si>
  <si>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</si>
  <si>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</si>
  <si>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</si>
  <si>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</si>
  <si>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</si>
  <si>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</si>
  <si>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</si>
  <si>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</si>
  <si>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</si>
  <si>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</si>
  <si>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</si>
  <si>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</si>
  <si>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</si>
  <si>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</si>
  <si>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</si>
  <si>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</si>
  <si>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</si>
  <si>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</si>
  <si>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</si>
  <si>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</si>
  <si>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</si>
  <si>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</si>
  <si>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</si>
  <si>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</si>
  <si>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</si>
  <si>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</si>
  <si>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</si>
  <si>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</si>
  <si>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</si>
  <si>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</si>
  <si>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</si>
  <si>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</si>
  <si>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</si>
  <si>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</si>
  <si>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</si>
  <si>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</si>
  <si>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</si>
  <si>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</si>
  <si>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</si>
  <si>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</si>
  <si>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</si>
  <si>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</si>
  <si>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</si>
  <si>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</si>
  <si>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</si>
  <si>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</si>
  <si>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</si>
  <si>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</si>
  <si>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</si>
  <si>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</si>
  <si>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</si>
  <si>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</si>
  <si>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</si>
  <si>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</si>
  <si>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</si>
  <si>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</si>
  <si>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</si>
  <si>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</si>
  <si>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</si>
  <si>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</si>
  <si>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</si>
  <si>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</si>
  <si>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</si>
  <si>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</si>
  <si>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</si>
  <si>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</si>
  <si>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</si>
  <si>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</si>
  <si>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</si>
  <si>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</si>
  <si>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</si>
  <si>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</si>
  <si>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</si>
  <si>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</si>
  <si>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</si>
  <si>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</si>
  <si>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</si>
  <si>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</si>
  <si>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</si>
  <si>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</si>
  <si>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</si>
  <si>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</si>
  <si>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</si>
  <si>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</si>
  <si>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</si>
  <si>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</si>
  <si>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</si>
  <si>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</si>
  <si>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</si>
  <si>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</si>
  <si>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</si>
  <si>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</si>
  <si>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</si>
  <si>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</si>
  <si>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</si>
  <si>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</si>
  <si>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</si>
  <si>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</si>
  <si>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</si>
  <si>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</si>
  <si>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</si>
  <si>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</si>
  <si>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</si>
  <si>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</si>
  <si>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</si>
  <si>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</si>
  <si>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</si>
  <si>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</si>
  <si>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</si>
  <si>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</si>
  <si>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</si>
  <si>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</si>
  <si>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</si>
  <si>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</si>
  <si>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</si>
  <si>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</si>
  <si>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</si>
  <si>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</si>
  <si>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</si>
  <si>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</si>
  <si>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</si>
  <si>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</si>
  <si>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</si>
  <si>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</si>
  <si>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</si>
  <si>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</si>
  <si>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</si>
  <si>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</si>
  <si>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</si>
  <si>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</si>
  <si>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</si>
  <si>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</si>
  <si>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</si>
  <si>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</si>
  <si>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</si>
  <si>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</si>
  <si>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</si>
  <si>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</si>
  <si>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</si>
  <si>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</si>
  <si>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</si>
  <si>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</si>
  <si>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</si>
  <si>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</si>
  <si>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</si>
  <si>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</si>
  <si>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</si>
  <si>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</si>
  <si>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</si>
  <si>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</si>
  <si>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</si>
  <si>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</si>
  <si>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</si>
  <si>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</si>
  <si>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</si>
  <si>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</si>
  <si>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</si>
  <si>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</si>
  <si>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</si>
  <si>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</si>
  <si>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</si>
  <si>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</si>
  <si>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</si>
  <si>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</si>
  <si>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</si>
  <si>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</si>
  <si>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</si>
  <si>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</si>
  <si>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</si>
  <si>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</si>
  <si>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</si>
  <si>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</si>
  <si>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</si>
  <si>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</si>
  <si>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</si>
  <si>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</si>
  <si>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</si>
  <si>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</si>
  <si>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</si>
  <si>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</si>
  <si>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</si>
  <si>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</si>
  <si>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</si>
  <si>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</si>
  <si>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</si>
  <si>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</si>
  <si>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</si>
  <si>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</si>
  <si>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</si>
  <si>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</si>
  <si>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</si>
  <si>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</si>
  <si>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</si>
  <si>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</si>
  <si>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</si>
  <si>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</si>
  <si>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</si>
  <si>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</si>
  <si>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</si>
  <si>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</si>
  <si>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</si>
  <si>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</si>
  <si>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</si>
  <si>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</si>
  <si>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</si>
  <si>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</si>
  <si>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</si>
  <si>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</si>
  <si>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</si>
  <si>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</si>
  <si>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</si>
  <si>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</si>
  <si>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</si>
  <si>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</si>
  <si>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</si>
  <si>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</si>
  <si>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</si>
  <si>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</si>
  <si>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</si>
  <si>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</si>
  <si>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</si>
  <si>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</si>
  <si>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</si>
  <si>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</si>
  <si>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</si>
  <si>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</si>
  <si>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</si>
  <si>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</si>
  <si>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</si>
  <si>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</si>
  <si>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</si>
  <si>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</si>
  <si>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</si>
  <si>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</si>
  <si>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</si>
  <si>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</si>
  <si>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</si>
  <si>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</si>
  <si>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</si>
  <si>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</si>
  <si>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</si>
  <si>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</si>
  <si>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</si>
  <si>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</si>
  <si>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</si>
  <si>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</si>
  <si>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</si>
  <si>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</si>
  <si>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</si>
  <si>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</si>
  <si>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</si>
  <si>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</si>
  <si>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</si>
  <si>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</si>
  <si>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</si>
  <si>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</si>
  <si>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</si>
  <si>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</si>
  <si>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</si>
  <si>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</si>
  <si>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</si>
  <si>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</si>
  <si>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</si>
  <si>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</si>
  <si>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</si>
  <si>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</si>
  <si>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</si>
  <si>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</si>
  <si>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</si>
  <si>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</si>
  <si>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</si>
  <si>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</si>
  <si>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</si>
  <si>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</si>
  <si>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</si>
  <si>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</si>
  <si>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</si>
  <si>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</si>
  <si>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</si>
  <si>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</si>
  <si>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</si>
  <si>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</si>
  <si>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</si>
  <si>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</si>
  <si>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</si>
  <si>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</si>
  <si>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</si>
  <si>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</si>
  <si>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</si>
  <si>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</si>
  <si>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</si>
  <si>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</si>
  <si>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</si>
  <si>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</si>
  <si>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</si>
  <si>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</si>
  <si>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</si>
  <si>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</si>
  <si>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</si>
  <si>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</si>
  <si>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</si>
  <si>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</si>
  <si>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</si>
  <si>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</si>
  <si>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</si>
  <si>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</si>
  <si>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</si>
  <si>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</si>
  <si>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</si>
  <si>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</si>
  <si>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</si>
  <si>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</si>
  <si>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</si>
  <si>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</si>
  <si>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</si>
  <si>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</si>
  <si>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</si>
  <si>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</si>
  <si>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</si>
  <si>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</si>
  <si>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</si>
  <si>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</si>
  <si>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</si>
  <si>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</si>
  <si>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</si>
  <si>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</si>
  <si>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</si>
  <si>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</si>
  <si>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</si>
  <si>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</si>
  <si>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</si>
  <si>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</si>
  <si>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</si>
  <si>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</si>
  <si>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</si>
  <si>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</si>
  <si>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</si>
  <si>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</si>
  <si>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</si>
  <si>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</si>
  <si>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</si>
  <si>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</si>
  <si>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</si>
  <si>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</si>
  <si>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</si>
  <si>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</si>
  <si>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</si>
  <si>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</si>
  <si>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</si>
  <si>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</si>
  <si>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</si>
  <si>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</si>
  <si>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</si>
  <si>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</si>
  <si>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</si>
  <si>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</si>
  <si>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</si>
  <si>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</si>
  <si>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</si>
  <si>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</si>
  <si>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</si>
  <si>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</si>
  <si>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</si>
  <si>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</si>
  <si>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</si>
  <si>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</si>
  <si>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</si>
  <si>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</si>
  <si>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</si>
  <si>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</si>
  <si>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</si>
  <si>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</si>
  <si>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</si>
  <si>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</si>
  <si>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</si>
  <si>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</si>
  <si>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</si>
  <si>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</si>
  <si>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</si>
  <si>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</si>
  <si>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</si>
  <si>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</si>
  <si>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</si>
  <si>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</si>
  <si>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</si>
  <si>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</si>
  <si>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</si>
  <si>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</si>
  <si>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</si>
  <si>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</si>
  <si>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</si>
  <si>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</si>
  <si>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</si>
  <si>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</si>
  <si>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</si>
  <si>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</si>
  <si>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</si>
  <si>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</si>
  <si>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</si>
  <si>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</si>
  <si>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</si>
  <si>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</si>
  <si>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</si>
  <si>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</si>
  <si>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</si>
  <si>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</si>
  <si>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</si>
  <si>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</si>
  <si>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</si>
  <si>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</si>
  <si>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</si>
  <si>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</si>
  <si>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</si>
  <si>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</si>
  <si>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</si>
  <si>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</si>
  <si>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</si>
  <si>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</si>
  <si>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</si>
  <si>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</si>
  <si>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</si>
  <si>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</si>
  <si>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</si>
  <si>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</si>
  <si>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</si>
  <si>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</si>
  <si>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</si>
  <si>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</si>
  <si>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</si>
  <si>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</si>
  <si>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</si>
  <si>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</si>
  <si>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</si>
  <si>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</si>
  <si>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</si>
  <si>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</si>
  <si>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</si>
  <si>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</si>
  <si>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</si>
  <si>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</si>
  <si>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</si>
  <si>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</si>
  <si>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</si>
  <si>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</si>
  <si>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</si>
  <si>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</si>
  <si>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</si>
  <si>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</si>
  <si>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</si>
  <si>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</si>
  <si>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</si>
  <si>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</si>
  <si>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</si>
  <si>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</si>
  <si>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</si>
  <si>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</si>
  <si>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</si>
  <si>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</si>
  <si>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</si>
  <si>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</si>
  <si>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</si>
  <si>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</si>
  <si>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</si>
  <si>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</si>
  <si>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</si>
  <si>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</si>
  <si>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</si>
  <si>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</si>
  <si>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</si>
  <si>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</si>
  <si>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</si>
  <si>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</si>
  <si>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</si>
  <si>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</si>
  <si>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</si>
  <si>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</si>
  <si>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</si>
  <si>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</si>
  <si>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</si>
  <si>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</si>
  <si>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</si>
  <si>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</si>
  <si>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</si>
  <si>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</si>
  <si>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</si>
  <si>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</si>
  <si>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</si>
  <si>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</si>
  <si>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</si>
  <si>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</si>
  <si>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</si>
  <si>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</si>
  <si>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</si>
  <si>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</si>
  <si>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</si>
  <si>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</si>
  <si>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</si>
  <si>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</si>
  <si>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</si>
  <si>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</si>
  <si>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</si>
  <si>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</si>
  <si>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</si>
  <si>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</si>
  <si>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</si>
  <si>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</si>
  <si>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</si>
  <si>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</si>
  <si>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</si>
  <si>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</si>
  <si>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</si>
  <si>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</si>
  <si>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</si>
  <si>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</si>
  <si>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</si>
  <si>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</si>
  <si>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</si>
  <si>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</si>
  <si>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</si>
  <si>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</si>
  <si>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</si>
  <si>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</si>
  <si>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</si>
  <si>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</si>
  <si>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</si>
  <si>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</si>
  <si>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</si>
  <si>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</si>
  <si>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</si>
  <si>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</si>
  <si>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</si>
  <si>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</si>
  <si>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</si>
  <si>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</si>
  <si>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</si>
  <si>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</si>
  <si>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</si>
  <si>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</si>
  <si>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</si>
  <si>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</si>
  <si>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</si>
  <si>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</si>
  <si>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</si>
  <si>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</si>
  <si>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</si>
  <si>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</si>
  <si>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</si>
  <si>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</si>
  <si>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</si>
  <si>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</si>
  <si>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</si>
  <si>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</si>
  <si>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</si>
  <si>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</si>
  <si>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</si>
  <si>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</si>
  <si>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</si>
  <si>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</si>
  <si>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</si>
  <si>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</si>
  <si>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</si>
  <si>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</si>
  <si>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</si>
  <si>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</si>
  <si>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</si>
  <si>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</si>
  <si>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</si>
  <si>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</si>
  <si>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</si>
  <si>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</si>
  <si>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</si>
  <si>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</si>
  <si>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</si>
  <si>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</si>
  <si>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</si>
  <si>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</si>
  <si>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</si>
  <si>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</si>
  <si>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</si>
  <si>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</si>
  <si>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</si>
  <si>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</si>
  <si>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</si>
  <si>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</si>
  <si>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</si>
  <si>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</si>
  <si>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</si>
  <si>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</si>
  <si>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</si>
  <si>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</si>
  <si>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</si>
  <si>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</si>
  <si>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</si>
  <si>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</si>
  <si>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</si>
  <si>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</si>
  <si>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</si>
  <si>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</si>
  <si>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</si>
  <si>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</si>
  <si>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</si>
  <si>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</si>
  <si>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</si>
  <si>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</si>
  <si>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</si>
  <si>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</si>
  <si>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</si>
  <si>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</si>
  <si>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</si>
  <si>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</si>
  <si>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</si>
  <si>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</si>
  <si>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</si>
  <si>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</si>
  <si>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</si>
  <si>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</si>
  <si>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</si>
  <si>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</si>
  <si>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</si>
  <si>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</si>
  <si>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</si>
  <si>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</si>
  <si>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</si>
  <si>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</si>
  <si>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</si>
  <si>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</si>
  <si>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</si>
  <si>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</si>
  <si>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</si>
  <si>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</si>
  <si>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</si>
  <si>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</si>
  <si>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</si>
  <si>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</si>
  <si>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</si>
  <si>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</si>
  <si>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</si>
  <si>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</si>
  <si>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</si>
  <si>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</si>
  <si>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</si>
  <si>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</si>
  <si>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</si>
  <si>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</si>
  <si>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</si>
  <si>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</si>
  <si>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</si>
  <si>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</si>
  <si>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</si>
  <si>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</si>
  <si>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</si>
  <si>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</si>
  <si>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</si>
  <si>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</si>
  <si>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</si>
  <si>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</si>
  <si>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</si>
  <si>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</si>
  <si>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</si>
  <si>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</si>
  <si>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</si>
  <si>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</si>
  <si>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</si>
  <si>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</si>
  <si>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</si>
  <si>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</si>
  <si>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</si>
  <si>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</si>
  <si>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</si>
  <si>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</si>
  <si>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</si>
  <si>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</si>
  <si>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</si>
  <si>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</si>
  <si>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</si>
  <si>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</si>
  <si>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</si>
  <si>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</si>
  <si>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</si>
  <si>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</si>
  <si>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</si>
  <si>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</si>
  <si>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</si>
  <si>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</si>
  <si>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</si>
  <si>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</si>
  <si>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</si>
  <si>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</si>
  <si>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</si>
  <si>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</si>
  <si>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</si>
  <si>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</si>
  <si>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</si>
  <si>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</si>
  <si>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</si>
  <si>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</si>
  <si>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</si>
  <si>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</si>
  <si>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</si>
  <si>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</si>
  <si>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</si>
  <si>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</si>
  <si>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</si>
  <si>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</si>
  <si>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</si>
  <si>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</si>
  <si>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</si>
  <si>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</si>
  <si>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</si>
  <si>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</si>
  <si>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</si>
  <si>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</si>
  <si>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</si>
  <si>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</si>
  <si>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</si>
  <si>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</si>
  <si>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</si>
  <si>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</si>
  <si>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</si>
  <si>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</si>
  <si>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</si>
  <si>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</si>
  <si>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</si>
  <si>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</si>
  <si>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</si>
  <si>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</si>
  <si>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</si>
  <si>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</si>
  <si>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</si>
  <si>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</si>
  <si>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</si>
  <si>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</si>
  <si>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</si>
  <si>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</si>
  <si>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</si>
  <si>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</si>
  <si>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</si>
  <si>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</si>
  <si>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</si>
  <si>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</si>
  <si>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</si>
  <si>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</si>
  <si>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</si>
  <si>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</si>
  <si>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</si>
  <si>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</si>
  <si>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</si>
  <si>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</si>
  <si>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</si>
  <si>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</si>
  <si>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</si>
  <si>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</si>
  <si>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</si>
  <si>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</si>
  <si>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</si>
  <si>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</si>
  <si>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</si>
  <si>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</si>
  <si>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</si>
  <si>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</si>
  <si>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</si>
  <si>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</si>
  <si>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</si>
  <si>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</si>
  <si>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</si>
  <si>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</si>
  <si>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</si>
  <si>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</si>
  <si>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</si>
  <si>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</si>
  <si>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</si>
  <si>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</si>
  <si>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</si>
  <si>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</si>
  <si>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</si>
  <si>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</si>
  <si>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</si>
  <si>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</si>
  <si>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</si>
  <si>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</si>
  <si>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</si>
  <si>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</si>
  <si>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</si>
  <si>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</si>
  <si>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</si>
  <si>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</si>
  <si>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</si>
  <si>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</si>
  <si>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</si>
  <si>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</si>
  <si>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</si>
  <si>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</si>
  <si>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</si>
  <si>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</si>
  <si>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</si>
  <si>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</si>
  <si>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</si>
  <si>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</si>
  <si>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</si>
  <si>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</si>
  <si>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</si>
  <si>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</si>
  <si>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</si>
  <si>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</si>
  <si>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</si>
  <si>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</si>
  <si>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</si>
  <si>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</si>
  <si>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</si>
  <si>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</si>
  <si>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</si>
  <si>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</si>
  <si>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</si>
  <si>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</si>
  <si>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</si>
  <si>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</si>
  <si>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</si>
  <si>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</si>
  <si>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</si>
  <si>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</si>
  <si>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</si>
  <si>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</si>
  <si>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</si>
  <si>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</si>
  <si>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</si>
  <si>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</si>
  <si>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</si>
  <si>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</si>
  <si>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</si>
  <si>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</si>
  <si>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</si>
  <si>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</si>
  <si>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</si>
  <si>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</si>
  <si>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</si>
  <si>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</si>
  <si>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</si>
  <si>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</si>
  <si>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</si>
  <si>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</si>
  <si>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</si>
  <si>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</si>
  <si>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</si>
  <si>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</si>
  <si>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</si>
  <si>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</si>
  <si>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</si>
  <si>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</si>
  <si>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</si>
  <si>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</si>
  <si>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</si>
  <si>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</si>
  <si>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</si>
  <si>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</si>
  <si>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</si>
  <si>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</si>
  <si>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</si>
  <si>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</si>
  <si>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</si>
  <si>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</si>
  <si>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</si>
  <si>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</si>
  <si>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</si>
  <si>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</si>
  <si>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</si>
  <si>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</si>
  <si>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</si>
  <si>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</si>
  <si>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</si>
  <si>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</si>
  <si>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</si>
  <si>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</si>
  <si>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</si>
  <si>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</si>
  <si>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</si>
  <si>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</si>
  <si>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</si>
  <si>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</si>
  <si>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</si>
  <si>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</si>
  <si>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</si>
  <si>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</si>
  <si>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</si>
  <si>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</si>
  <si>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</si>
  <si>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</si>
  <si>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</si>
  <si>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</si>
  <si>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</si>
  <si>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</si>
  <si>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</si>
  <si>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</si>
  <si>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</si>
  <si>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</si>
  <si>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</si>
  <si>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</si>
  <si>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</si>
  <si>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</si>
  <si>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</si>
  <si>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</si>
  <si>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</si>
  <si>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</si>
  <si>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</si>
  <si>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</si>
  <si>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</si>
  <si>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</si>
  <si>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</si>
  <si>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</si>
  <si>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</si>
  <si>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</si>
  <si>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</si>
  <si>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</si>
  <si>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</si>
  <si>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</si>
  <si>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</si>
  <si>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</si>
  <si>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</si>
  <si>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</si>
  <si>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</si>
  <si>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</si>
  <si>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</si>
  <si>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</si>
  <si>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</si>
  <si>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</si>
  <si>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</si>
  <si>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</si>
  <si>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</si>
  <si>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</si>
  <si>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</si>
  <si>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</si>
  <si>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</si>
  <si>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</si>
  <si>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</si>
  <si>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</si>
  <si>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</si>
  <si>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</si>
  <si>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</si>
  <si>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</si>
  <si>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</si>
  <si>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</si>
  <si>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</si>
  <si>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</si>
  <si>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</si>
  <si>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</si>
  <si>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</si>
  <si>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</si>
  <si>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</si>
  <si>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</si>
  <si>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</si>
  <si>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</si>
  <si>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</si>
  <si>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</si>
  <si>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</si>
  <si>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</si>
  <si>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</si>
  <si>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</si>
  <si>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</si>
  <si>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</si>
  <si>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</si>
  <si>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</si>
  <si>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</si>
  <si>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</si>
  <si>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</si>
  <si>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</si>
  <si>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</si>
  <si>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</si>
  <si>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</si>
  <si>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</si>
  <si>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</si>
  <si>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</si>
  <si>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</si>
  <si>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</si>
  <si>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</si>
  <si>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</si>
  <si>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</si>
  <si>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</si>
  <si>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</si>
  <si>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</si>
  <si>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</si>
  <si>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</si>
  <si>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</si>
  <si>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</si>
  <si>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</si>
  <si>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</si>
  <si>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</si>
  <si>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</si>
  <si>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</si>
  <si>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</si>
  <si>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</si>
  <si>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</si>
  <si>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</si>
  <si>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</si>
  <si>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</si>
  <si>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</si>
  <si>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</si>
  <si>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</si>
  <si>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</si>
  <si>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</si>
  <si>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</si>
  <si>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</si>
  <si>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</si>
  <si>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</si>
  <si>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</si>
  <si>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</si>
  <si>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</si>
  <si>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</si>
  <si>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</si>
  <si>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</si>
  <si>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</si>
  <si>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</si>
  <si>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</si>
  <si>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</si>
  <si>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</si>
  <si>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</si>
  <si>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</si>
  <si>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</si>
  <si>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</si>
  <si>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</si>
  <si>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</si>
  <si>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</si>
  <si>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</si>
  <si>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</si>
  <si>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</si>
  <si>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</si>
  <si>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</si>
  <si>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</si>
  <si>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</si>
  <si>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</si>
  <si>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</si>
  <si>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</si>
  <si>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</si>
  <si>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</si>
  <si>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</si>
  <si>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</si>
  <si>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</si>
  <si>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</si>
  <si>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</si>
  <si>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</si>
  <si>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</si>
  <si>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</si>
  <si>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</si>
  <si>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</si>
  <si>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</si>
  <si>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</si>
  <si>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</si>
  <si>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</si>
  <si>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</si>
  <si>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</si>
  <si>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</si>
  <si>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</si>
  <si>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</si>
  <si>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</si>
  <si>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</si>
  <si>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</si>
  <si>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</si>
  <si>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</si>
  <si>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</si>
  <si>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</si>
  <si>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</si>
  <si>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</si>
  <si>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</si>
  <si>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</si>
  <si>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</si>
  <si>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</si>
  <si>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</si>
  <si>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</si>
  <si>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</si>
  <si>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</si>
  <si>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</si>
  <si>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</si>
  <si>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</si>
  <si>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</si>
  <si>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</si>
  <si>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</si>
  <si>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</si>
  <si>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</si>
  <si>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</si>
  <si>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</si>
  <si>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</si>
  <si>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</si>
  <si>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</si>
  <si>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</si>
  <si>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</si>
  <si>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</si>
  <si>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</si>
  <si>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</si>
  <si>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</si>
  <si>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</si>
  <si>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</si>
  <si>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</si>
  <si>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</si>
  <si>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</si>
  <si>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</si>
  <si>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</si>
  <si>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</si>
  <si>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</si>
  <si>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</si>
  <si>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</si>
  <si>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</si>
  <si>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</si>
  <si>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</si>
  <si>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</si>
  <si>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</si>
  <si>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</si>
  <si>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</si>
  <si>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</si>
  <si>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</si>
  <si>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</si>
  <si>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</si>
  <si>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</si>
  <si>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</si>
  <si>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</si>
  <si>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</si>
  <si>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</si>
  <si>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</si>
  <si>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</si>
  <si>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</si>
  <si>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</si>
  <si>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</si>
  <si>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</si>
  <si>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</si>
  <si>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</si>
  <si>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</si>
  <si>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</si>
  <si>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</si>
  <si>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</si>
  <si>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</si>
  <si>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</si>
  <si>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</si>
  <si>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</si>
  <si>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</si>
  <si>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</si>
  <si>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</si>
  <si>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</si>
  <si>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</si>
  <si>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</si>
  <si>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</si>
  <si>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</si>
  <si>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</si>
  <si>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</si>
  <si>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</si>
  <si>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</si>
  <si>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</si>
  <si>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</si>
  <si>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</si>
  <si>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</si>
  <si>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</si>
  <si>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</si>
  <si>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</si>
  <si>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</si>
  <si>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</si>
  <si>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</si>
  <si>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</si>
  <si>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</si>
  <si>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</si>
  <si>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</si>
  <si>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</si>
  <si>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</si>
  <si>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</si>
  <si>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</si>
  <si>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</si>
  <si>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</si>
  <si>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</si>
  <si>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</si>
  <si>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</si>
  <si>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</si>
  <si>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</si>
  <si>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</si>
  <si>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</si>
  <si>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</si>
  <si>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</si>
  <si>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</si>
  <si>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</si>
  <si>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</si>
  <si>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</si>
  <si>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</si>
  <si>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</si>
  <si>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</si>
  <si>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</si>
  <si>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</si>
  <si>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</si>
  <si>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</si>
  <si>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</si>
  <si>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</si>
  <si>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</si>
  <si>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</si>
  <si>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</si>
  <si>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</si>
  <si>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</si>
  <si>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</si>
  <si>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</si>
  <si>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</si>
  <si>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</si>
  <si>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</si>
  <si>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</si>
  <si>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</si>
  <si>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</si>
  <si>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</si>
  <si>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</si>
  <si>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</si>
  <si>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</si>
  <si>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</si>
  <si>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</si>
  <si>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</si>
  <si>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</si>
  <si>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</si>
  <si>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</si>
  <si>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</si>
  <si>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</si>
  <si>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</si>
  <si>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</si>
  <si>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</si>
  <si>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</si>
  <si>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</si>
  <si>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</si>
  <si>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</si>
  <si>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</si>
  <si>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</si>
  <si>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</si>
  <si>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</si>
  <si>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</si>
  <si>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</si>
  <si>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</si>
  <si>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</si>
  <si>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</si>
  <si>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</si>
  <si>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</si>
  <si>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</si>
  <si>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</si>
  <si>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</si>
  <si>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</si>
  <si>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</si>
  <si>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</si>
  <si>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</si>
  <si>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</si>
  <si>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</si>
  <si>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</si>
  <si>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</si>
  <si>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</si>
  <si>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</si>
  <si>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</si>
  <si>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</si>
  <si>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</si>
  <si>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</si>
  <si>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</si>
  <si>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</si>
  <si>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</si>
  <si>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</si>
  <si>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</si>
  <si>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</si>
  <si>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</si>
  <si>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</si>
  <si>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</si>
  <si>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</si>
  <si>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</si>
  <si>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</si>
  <si>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</si>
  <si>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</si>
  <si>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</si>
  <si>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</si>
  <si>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</si>
  <si>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</si>
  <si>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</si>
  <si>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</si>
  <si>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</si>
  <si>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</si>
  <si>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</si>
  <si>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</si>
  <si>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</si>
  <si>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</si>
  <si>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</si>
  <si>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</si>
  <si>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</si>
  <si>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</si>
  <si>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</si>
  <si>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</si>
  <si>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</si>
  <si>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</si>
  <si>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</si>
  <si>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</si>
  <si>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</si>
  <si>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</si>
  <si>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</si>
  <si>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</si>
  <si>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</si>
  <si>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</si>
  <si>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</si>
  <si>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</si>
  <si>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</si>
  <si>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</si>
  <si>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</si>
  <si>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</si>
  <si>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</si>
  <si>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</si>
  <si>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</si>
  <si>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</si>
  <si>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</si>
  <si>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</si>
  <si>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</si>
  <si>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</si>
  <si>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</si>
  <si>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</si>
  <si>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</si>
  <si>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</si>
  <si>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</si>
  <si>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</si>
  <si>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</si>
  <si>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</si>
  <si>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</si>
  <si>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</si>
  <si>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</si>
  <si>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</si>
  <si>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</si>
  <si>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</si>
  <si>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</si>
  <si>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</si>
  <si>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</si>
  <si>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</si>
  <si>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</si>
  <si>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</si>
  <si>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</si>
  <si>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</si>
  <si>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</si>
  <si>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</si>
  <si>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</si>
  <si>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</si>
  <si>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</si>
  <si>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</si>
  <si>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</si>
  <si>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</si>
  <si>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</si>
  <si>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</si>
  <si>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</si>
  <si>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</si>
  <si>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</si>
  <si>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</si>
  <si>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</si>
  <si>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</si>
  <si>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</si>
  <si>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</si>
  <si>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</si>
  <si>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</si>
  <si>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</si>
  <si>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</si>
  <si>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</si>
  <si>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</si>
  <si>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</si>
  <si>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</si>
  <si>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</si>
  <si>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</si>
  <si>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</si>
  <si>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</si>
  <si>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</si>
  <si>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</si>
  <si>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</si>
  <si>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</si>
  <si>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</si>
  <si>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</si>
  <si>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</si>
  <si>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</si>
  <si>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</si>
  <si>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</si>
  <si>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</si>
  <si>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</si>
  <si>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</si>
  <si>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</si>
  <si>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</si>
  <si>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</si>
  <si>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</si>
  <si>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</si>
  <si>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</si>
  <si>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</si>
  <si>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</si>
  <si>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</si>
  <si>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</si>
  <si>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</si>
  <si>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</si>
  <si>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</si>
  <si>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</si>
  <si>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</si>
  <si>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</si>
  <si>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</si>
  <si>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</si>
  <si>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</si>
  <si>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</si>
  <si>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</si>
  <si>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</si>
  <si>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</si>
  <si>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</si>
  <si>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</si>
  <si>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</si>
  <si>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</si>
  <si>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</si>
  <si>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</si>
  <si>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</si>
  <si>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</si>
  <si>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</si>
  <si>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</si>
  <si>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</si>
  <si>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</si>
  <si>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</si>
  <si>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</si>
  <si>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</si>
  <si>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</si>
  <si>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</si>
  <si>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</si>
  <si>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</si>
  <si>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</si>
  <si>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</si>
  <si>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</si>
  <si>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</si>
  <si>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</si>
  <si>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</si>
  <si>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</si>
  <si>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</si>
  <si>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</si>
  <si>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</si>
  <si>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</si>
  <si>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</si>
  <si>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</si>
  <si>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</si>
  <si>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</si>
  <si>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</si>
  <si>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</si>
  <si>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</si>
  <si>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</si>
  <si>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</si>
  <si>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</si>
  <si>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</si>
  <si>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</si>
  <si>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</si>
  <si>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</si>
  <si>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</si>
  <si>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</si>
  <si>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</si>
  <si>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</si>
  <si>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</si>
  <si>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</si>
  <si>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</si>
  <si>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</si>
  <si>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</si>
  <si>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</si>
  <si>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</si>
  <si>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</si>
  <si>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</si>
  <si>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</si>
  <si>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</si>
  <si>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</si>
  <si>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</si>
  <si>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</si>
  <si>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</si>
  <si>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</si>
  <si>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</si>
  <si>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</si>
  <si>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</si>
  <si>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</si>
  <si>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</si>
  <si>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</si>
  <si>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</si>
  <si>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</si>
  <si>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</si>
  <si>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</si>
  <si>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</si>
  <si>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</si>
  <si>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</si>
  <si>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</si>
  <si>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</si>
  <si>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</si>
  <si>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</si>
  <si>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</si>
  <si>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</si>
  <si>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</si>
  <si>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</si>
  <si>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</si>
  <si>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</si>
  <si>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</si>
  <si>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</si>
  <si>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</si>
  <si>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</si>
  <si>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</si>
  <si>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</si>
  <si>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</si>
  <si>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</si>
  <si>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</si>
  <si>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</si>
  <si>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</si>
  <si>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</si>
  <si>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</si>
  <si>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</si>
  <si>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</si>
  <si>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</si>
  <si>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</si>
  <si>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</si>
  <si>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</si>
  <si>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</si>
  <si>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</si>
  <si>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</si>
  <si>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</si>
  <si>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</si>
  <si>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</si>
  <si>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</si>
  <si>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</si>
  <si>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</si>
  <si>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</si>
  <si>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</si>
  <si>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</si>
  <si>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</si>
  <si>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</si>
  <si>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</si>
  <si>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</si>
  <si>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</si>
  <si>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</si>
  <si>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</si>
  <si>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</si>
  <si>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</si>
  <si>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</si>
  <si>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</si>
  <si>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</si>
  <si>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</si>
  <si>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</si>
  <si>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</si>
  <si>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</si>
  <si>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</si>
  <si>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</si>
  <si>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</si>
  <si>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</si>
  <si>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</si>
  <si>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</si>
  <si>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</si>
  <si>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</si>
  <si>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</si>
  <si>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</si>
  <si>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</si>
  <si>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</si>
  <si>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</si>
  <si>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</si>
  <si>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</si>
  <si>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</si>
  <si>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</si>
  <si>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</si>
  <si>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</si>
  <si>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</si>
  <si>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</si>
  <si>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</si>
  <si>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</si>
  <si>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</si>
  <si>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</si>
  <si>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</si>
  <si>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</si>
  <si>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</si>
  <si>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</si>
  <si>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</si>
  <si>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</si>
  <si>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</si>
  <si>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</si>
  <si>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</si>
  <si>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</si>
  <si>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</si>
  <si>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</si>
  <si>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</si>
  <si>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</si>
  <si>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</si>
  <si>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</si>
  <si>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</si>
  <si>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</si>
  <si>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</si>
  <si>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</si>
  <si>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</si>
  <si>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</si>
  <si>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</si>
  <si>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</si>
  <si>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</si>
  <si>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</si>
  <si>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</si>
  <si>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</si>
  <si>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</si>
  <si>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</si>
  <si>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</si>
  <si>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</si>
  <si>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</si>
  <si>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</si>
  <si>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</si>
  <si>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</si>
  <si>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</si>
  <si>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</si>
  <si>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</si>
  <si>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</si>
  <si>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</si>
  <si>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</si>
  <si>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</si>
  <si>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</si>
  <si>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</si>
  <si>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</si>
  <si>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</si>
  <si>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</si>
  <si>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</si>
  <si>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</si>
  <si>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</si>
  <si>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</si>
  <si>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</si>
  <si>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</si>
  <si>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</si>
  <si>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</si>
  <si>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</si>
  <si>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</si>
  <si>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</si>
  <si>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</si>
  <si>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</si>
  <si>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</si>
  <si>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</si>
  <si>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</si>
  <si>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</si>
  <si>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</si>
  <si>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</si>
  <si>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</si>
  <si>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</si>
  <si>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</si>
  <si>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</si>
  <si>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</si>
  <si>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</si>
  <si>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</si>
  <si>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</si>
  <si>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</si>
  <si>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</si>
  <si>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</si>
  <si>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</si>
  <si>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</si>
  <si>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</si>
  <si>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</si>
  <si>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</si>
  <si>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</si>
  <si>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</si>
  <si>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</si>
  <si>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</si>
  <si>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</si>
  <si>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</si>
  <si>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</si>
  <si>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</si>
  <si>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</si>
  <si>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</si>
  <si>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</si>
  <si>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</si>
  <si>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</si>
  <si>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</si>
  <si>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</si>
  <si>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</si>
  <si>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</si>
  <si>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</si>
  <si>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</si>
  <si>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</si>
  <si>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</si>
  <si>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</si>
  <si>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</si>
  <si>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</si>
  <si>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</si>
  <si>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</si>
  <si>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</si>
  <si>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</si>
  <si>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</si>
  <si>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</si>
  <si>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</si>
  <si>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</si>
  <si>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</si>
  <si>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</si>
  <si>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</si>
  <si>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</si>
  <si>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</si>
  <si>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</si>
  <si>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</si>
  <si>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</si>
  <si>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</si>
  <si>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</si>
  <si>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</si>
  <si>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</si>
  <si>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</si>
  <si>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</si>
  <si>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</si>
  <si>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</si>
  <si>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</si>
  <si>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</si>
  <si>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</si>
  <si>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</si>
  <si>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</si>
  <si>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</si>
  <si>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</si>
  <si>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</si>
  <si>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</si>
  <si>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</si>
  <si>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</si>
  <si>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</si>
  <si>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</si>
  <si>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</si>
  <si>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</si>
  <si>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</si>
  <si>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</si>
  <si>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</si>
  <si>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</si>
  <si>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</si>
  <si>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</si>
  <si>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</si>
  <si>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</si>
  <si>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</si>
  <si>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</si>
  <si>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</si>
  <si>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</si>
  <si>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</si>
  <si>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</si>
  <si>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</si>
  <si>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</si>
  <si>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</si>
  <si>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</si>
  <si>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</si>
  <si>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</si>
  <si>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</si>
  <si>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</si>
  <si>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</si>
  <si>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</si>
  <si>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</si>
  <si>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</si>
  <si>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</si>
  <si>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</si>
  <si>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</si>
  <si>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</si>
  <si>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</si>
  <si>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</si>
  <si>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</si>
  <si>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</si>
  <si>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</si>
  <si>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</si>
  <si>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</si>
  <si>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</si>
  <si>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</si>
  <si>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</si>
  <si>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</si>
  <si>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</si>
  <si>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</si>
  <si>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</si>
  <si>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</si>
  <si>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</si>
  <si>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</si>
  <si>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</si>
  <si>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</si>
  <si>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</si>
  <si>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</si>
  <si>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</si>
  <si>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</si>
  <si>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</si>
  <si>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</si>
  <si>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</si>
  <si>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</si>
  <si>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</si>
  <si>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</si>
  <si>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</si>
  <si>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</si>
  <si>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</si>
  <si>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</si>
  <si>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</si>
  <si>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</si>
  <si>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</si>
  <si>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</si>
  <si>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</si>
  <si>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</si>
  <si>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</si>
  <si>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</si>
  <si>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</si>
  <si>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</si>
  <si>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</si>
  <si>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</si>
  <si>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</si>
  <si>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</si>
  <si>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</si>
  <si>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</si>
  <si>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</si>
  <si>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</si>
  <si>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</si>
  <si>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</si>
  <si>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</si>
  <si>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</si>
  <si>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</si>
  <si>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</si>
  <si>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</si>
  <si>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</si>
  <si>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</si>
  <si>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</si>
  <si>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</si>
  <si>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</si>
  <si>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</si>
  <si>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</si>
  <si>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</si>
  <si>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</si>
  <si>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</si>
  <si>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</si>
  <si>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</si>
  <si>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</si>
  <si>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</si>
  <si>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</si>
  <si>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</si>
  <si>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</si>
  <si>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</si>
  <si>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</si>
  <si>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</si>
  <si>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</si>
  <si>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</si>
  <si>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</si>
  <si>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</si>
  <si>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</si>
  <si>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</si>
  <si>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</si>
  <si>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</si>
  <si>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</si>
  <si>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</si>
  <si>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</si>
  <si>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</si>
  <si>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</si>
  <si>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</si>
  <si>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</si>
  <si>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</si>
  <si>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</si>
  <si>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</si>
  <si>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</si>
  <si>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</si>
  <si>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</si>
  <si>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</si>
  <si>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</si>
  <si>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</si>
  <si>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</si>
  <si>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</si>
  <si>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</si>
  <si>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</si>
  <si>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</si>
  <si>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</si>
  <si>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</si>
  <si>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</si>
  <si>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</si>
  <si>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</si>
  <si>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</si>
  <si>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</si>
  <si>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</si>
  <si>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</si>
  <si>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</si>
  <si>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</si>
  <si>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</si>
  <si>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</si>
  <si>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</si>
  <si>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</si>
  <si>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</si>
  <si>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</si>
  <si>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</si>
  <si>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</si>
  <si>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</si>
  <si>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</si>
  <si>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</si>
  <si>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</si>
  <si>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</si>
  <si>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</si>
  <si>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</si>
  <si>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</si>
  <si>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</si>
  <si>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</si>
  <si>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</si>
  <si>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</si>
  <si>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</si>
  <si>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</si>
  <si>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</si>
  <si>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</si>
  <si>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</si>
  <si>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</si>
  <si>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</si>
  <si>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</si>
  <si>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</si>
  <si>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</si>
  <si>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</si>
  <si>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</si>
  <si>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</si>
  <si>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</si>
  <si>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</si>
  <si>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</si>
  <si>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</si>
  <si>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</si>
  <si>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</si>
  <si>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</si>
  <si>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</si>
  <si>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</si>
  <si>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</si>
  <si>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</si>
  <si>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</si>
  <si>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</si>
  <si>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</si>
  <si>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</si>
  <si>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</si>
  <si>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</si>
  <si>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</si>
  <si>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</si>
  <si>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</si>
  <si>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</si>
  <si>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</si>
  <si>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</si>
  <si>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</si>
  <si>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</si>
  <si>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</si>
  <si>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</si>
  <si>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</si>
  <si>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</si>
  <si>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</si>
  <si>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</si>
  <si>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</si>
  <si>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</si>
  <si>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</si>
  <si>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</si>
  <si>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</si>
  <si>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</si>
  <si>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</si>
  <si>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</si>
  <si>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</si>
  <si>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</si>
  <si>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</si>
  <si>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</si>
  <si>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</si>
  <si>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</si>
  <si>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</si>
  <si>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</si>
  <si>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</si>
  <si>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</si>
  <si>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</si>
  <si>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</si>
  <si>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</si>
  <si>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</si>
  <si>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</si>
  <si>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</si>
  <si>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</si>
  <si>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</si>
  <si>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</si>
  <si>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</si>
  <si>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</si>
  <si>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</si>
  <si>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</si>
  <si>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</si>
  <si>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</si>
  <si>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</si>
  <si>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</si>
  <si>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</si>
  <si>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</si>
  <si>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</si>
  <si>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</si>
  <si>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</si>
  <si>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</si>
  <si>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</si>
  <si>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</si>
  <si>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</si>
  <si>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</si>
  <si>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</si>
  <si>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</si>
  <si>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</si>
  <si>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</si>
  <si>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</si>
  <si>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</si>
  <si>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</si>
  <si>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</si>
  <si>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</si>
  <si>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</si>
  <si>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</si>
  <si>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</si>
  <si>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</si>
  <si>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</si>
  <si>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</si>
  <si>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</si>
  <si>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</si>
  <si>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</si>
  <si>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</si>
  <si>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</si>
  <si>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</si>
  <si>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</si>
  <si>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</si>
  <si>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</si>
  <si>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</si>
  <si>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</si>
  <si>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</si>
  <si>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</si>
  <si>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</si>
  <si>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</si>
  <si>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</si>
  <si>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</si>
  <si>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</si>
  <si>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</si>
  <si>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</si>
  <si>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</si>
  <si>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</si>
  <si>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</si>
  <si>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</si>
  <si>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</si>
  <si>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</si>
  <si>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</si>
  <si>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</si>
  <si>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</si>
  <si>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</si>
  <si>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</si>
  <si>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</si>
  <si>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</si>
  <si>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</si>
  <si>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</si>
  <si>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</si>
  <si>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</si>
  <si>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</si>
  <si>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</si>
  <si>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</si>
  <si>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</si>
  <si>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</si>
  <si>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</si>
  <si>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</si>
  <si>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</si>
  <si>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</si>
  <si>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</si>
  <si>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</si>
  <si>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</si>
  <si>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</si>
  <si>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</si>
  <si>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</si>
  <si>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</si>
  <si>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</si>
  <si>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</si>
  <si>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</si>
  <si>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</si>
  <si>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</si>
  <si>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</si>
  <si>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</si>
  <si>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</si>
  <si>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</si>
  <si>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</si>
  <si>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</si>
  <si>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</si>
  <si>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</si>
  <si>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</si>
  <si>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</si>
  <si>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</si>
  <si>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</si>
  <si>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</si>
  <si>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</si>
  <si>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</si>
  <si>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</si>
  <si>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</si>
  <si>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</si>
  <si>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</si>
  <si>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</si>
  <si>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</si>
  <si>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</si>
  <si>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</si>
  <si>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</si>
  <si>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</si>
  <si>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</si>
  <si>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</si>
  <si>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</si>
  <si>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</si>
  <si>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</si>
  <si>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</si>
  <si>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</si>
  <si>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</si>
  <si>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</si>
  <si>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</si>
  <si>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</si>
  <si>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</si>
  <si>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</si>
  <si>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</si>
  <si>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</si>
  <si>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</si>
  <si>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</si>
  <si>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</si>
  <si>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</si>
  <si>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</si>
  <si>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</si>
  <si>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</si>
  <si>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</si>
  <si>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</si>
  <si>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</si>
  <si>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</si>
  <si>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</si>
  <si>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</si>
  <si>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</si>
  <si>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</si>
  <si>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</si>
  <si>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</si>
  <si>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</si>
  <si>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</si>
  <si>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</si>
  <si>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</si>
  <si>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</si>
  <si>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</si>
  <si>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</si>
  <si>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</si>
  <si>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</si>
  <si>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</si>
  <si>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</si>
  <si>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</si>
  <si>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</si>
  <si>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</si>
  <si>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</si>
  <si>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</si>
  <si>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</si>
  <si>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</si>
  <si>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</si>
  <si>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</si>
  <si>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</si>
  <si>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</si>
  <si>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</si>
  <si>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</si>
  <si>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</si>
  <si>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</si>
  <si>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</si>
  <si>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</si>
  <si>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</si>
  <si>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</si>
  <si>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</si>
  <si>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</si>
  <si>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</si>
  <si>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</si>
  <si>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</si>
  <si>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</si>
  <si>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</si>
  <si>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</si>
  <si>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</si>
  <si>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</si>
  <si>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</si>
  <si>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</si>
  <si>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</si>
  <si>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</si>
  <si>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</si>
  <si>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</si>
  <si>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</si>
  <si>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</si>
  <si>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</si>
  <si>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</si>
  <si>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</si>
  <si>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</si>
  <si>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</si>
  <si>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</si>
  <si>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</si>
  <si>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</si>
  <si>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</si>
  <si>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</si>
  <si>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</si>
  <si>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</si>
  <si>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</si>
  <si>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</si>
  <si>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</si>
  <si>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</si>
  <si>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</si>
  <si>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</si>
  <si>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</si>
  <si>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</si>
  <si>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</si>
  <si>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</si>
  <si>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</si>
  <si>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</si>
  <si>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</si>
  <si>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</si>
  <si>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</si>
  <si>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</si>
  <si>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</si>
  <si>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</si>
  <si>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</si>
  <si>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</si>
  <si>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</si>
  <si>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</si>
  <si>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</si>
  <si>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</si>
  <si>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</si>
  <si>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</si>
  <si>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</si>
  <si>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</si>
  <si>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</si>
  <si>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</si>
  <si>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</si>
  <si>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</si>
  <si>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</si>
  <si>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</si>
  <si>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</si>
  <si>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</si>
  <si>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</si>
  <si>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</si>
  <si>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</si>
  <si>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</si>
  <si>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</si>
  <si>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</si>
  <si>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</si>
  <si>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</si>
  <si>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</si>
  <si>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</si>
  <si>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</si>
  <si>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</si>
  <si>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</si>
  <si>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</si>
  <si>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</si>
  <si>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</si>
  <si>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</si>
  <si>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</si>
  <si>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</si>
  <si>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</si>
  <si>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</si>
  <si>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</si>
  <si>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</si>
  <si>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</si>
  <si>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</si>
  <si>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</si>
  <si>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</si>
  <si>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</si>
  <si>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</si>
  <si>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</si>
  <si>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</si>
  <si>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</si>
  <si>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</si>
  <si>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</si>
  <si>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</si>
  <si>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</si>
  <si>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</si>
  <si>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</si>
  <si>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</si>
  <si>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</si>
  <si>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</si>
  <si>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</si>
  <si>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</si>
  <si>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</si>
  <si>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</si>
  <si>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</si>
  <si>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</si>
  <si>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</si>
  <si>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</si>
  <si>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</si>
  <si>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</si>
  <si>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</si>
  <si>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</si>
  <si>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</si>
  <si>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</si>
  <si>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</si>
  <si>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</si>
  <si>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</si>
  <si>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</si>
  <si>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</si>
  <si>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</si>
  <si>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</si>
  <si>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</si>
  <si>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</si>
  <si>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</si>
  <si>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</si>
  <si>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</si>
  <si>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</si>
  <si>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</si>
  <si>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</si>
  <si>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</si>
  <si>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</si>
  <si>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</si>
  <si>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</si>
  <si>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</si>
  <si>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</si>
  <si>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</si>
  <si>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</si>
  <si>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</si>
  <si>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</si>
  <si>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</si>
  <si>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</si>
  <si>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</si>
  <si>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</si>
  <si>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</si>
  <si>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</si>
  <si>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</si>
  <si>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</si>
  <si>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</si>
  <si>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</si>
  <si>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</si>
  <si>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</si>
  <si>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</si>
  <si>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</si>
  <si>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</si>
  <si>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</si>
  <si>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</si>
  <si>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</si>
  <si>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</si>
  <si>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</si>
  <si>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</si>
  <si>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</si>
  <si>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</si>
  <si>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</si>
  <si>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</si>
  <si>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</si>
  <si>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</si>
  <si>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</si>
  <si>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</si>
  <si>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</si>
  <si>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</si>
  <si>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</si>
  <si>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</si>
  <si>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</si>
  <si>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</si>
  <si>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</si>
  <si>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</si>
  <si>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</si>
  <si>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</si>
  <si>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</si>
  <si>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</si>
  <si>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</si>
  <si>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</si>
  <si>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</si>
  <si>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</si>
  <si>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</si>
  <si>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</si>
  <si>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</si>
  <si>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</si>
  <si>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</si>
  <si>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</si>
  <si>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</si>
  <si>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</si>
  <si>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</si>
  <si>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</si>
  <si>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</si>
  <si>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</si>
  <si>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</si>
  <si>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</si>
  <si>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</si>
  <si>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</si>
  <si>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</si>
  <si>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</si>
  <si>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</si>
  <si>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</si>
  <si>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</si>
  <si>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</si>
  <si>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</si>
  <si>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</si>
  <si>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</si>
  <si>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</si>
  <si>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</si>
  <si>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</si>
  <si>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</si>
  <si>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</si>
  <si>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</si>
  <si>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</si>
  <si>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</si>
  <si>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</si>
  <si>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</si>
  <si>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</si>
  <si>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</si>
  <si>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</si>
  <si>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</si>
  <si>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</si>
  <si>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</si>
  <si>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</si>
  <si>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</si>
  <si>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</si>
  <si>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</si>
  <si>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</si>
  <si>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</si>
  <si>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</si>
  <si>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</si>
  <si>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</si>
  <si>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</si>
  <si>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</si>
  <si>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</si>
  <si>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</si>
  <si>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</si>
  <si>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</si>
  <si>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</si>
  <si>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</si>
  <si>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</si>
  <si>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</si>
  <si>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</si>
  <si>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</si>
  <si>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</si>
  <si>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</si>
  <si>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</si>
  <si>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</si>
  <si>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</si>
  <si>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</si>
  <si>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</si>
  <si>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</si>
  <si>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</si>
  <si>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</si>
  <si>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</si>
  <si>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</si>
  <si>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</si>
  <si>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</si>
  <si>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</si>
  <si>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</si>
  <si>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</si>
  <si>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</si>
  <si>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</si>
  <si>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</si>
  <si>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</si>
  <si>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</si>
  <si>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</si>
  <si>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</si>
  <si>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</si>
  <si>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</si>
  <si>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</si>
  <si>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</si>
  <si>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</si>
  <si>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</si>
  <si>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</si>
  <si>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</si>
  <si>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</si>
  <si>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</si>
  <si>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</si>
  <si>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</si>
  <si>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</si>
  <si>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</si>
  <si>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</si>
  <si>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</si>
  <si>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</si>
  <si>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</si>
  <si>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</si>
  <si>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</si>
  <si>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</si>
  <si>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</si>
  <si>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</si>
  <si>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</si>
  <si>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</si>
  <si>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</si>
  <si>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</si>
  <si>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</si>
  <si>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</si>
  <si>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</si>
  <si>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</si>
  <si>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</si>
  <si>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</si>
  <si>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</si>
  <si>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</si>
  <si>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</si>
  <si>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</si>
  <si>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</si>
  <si>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</si>
  <si>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</si>
  <si>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</si>
  <si>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</si>
  <si>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</si>
  <si>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</si>
  <si>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</si>
  <si>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</si>
  <si>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</si>
  <si>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</si>
  <si>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</si>
  <si>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</si>
  <si>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</si>
  <si>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</si>
  <si>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</si>
  <si>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</si>
  <si>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</si>
  <si>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</si>
  <si>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</si>
  <si>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</si>
  <si>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</si>
  <si>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</si>
  <si>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</si>
  <si>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</si>
  <si>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</si>
  <si>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</si>
  <si>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</si>
  <si>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</si>
  <si>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</si>
  <si>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</si>
  <si>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</si>
  <si>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</si>
  <si>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</si>
  <si>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</si>
  <si>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</si>
  <si>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</si>
  <si>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</si>
  <si>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</si>
  <si>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</si>
  <si>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</si>
  <si>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</si>
  <si>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</si>
  <si>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</si>
  <si>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</si>
  <si>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</si>
  <si>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</si>
  <si>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</si>
  <si>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</si>
  <si>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</si>
  <si>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</si>
  <si>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</si>
  <si>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</si>
  <si>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</si>
  <si>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</si>
  <si>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</si>
  <si>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</si>
  <si>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</si>
  <si>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</si>
  <si>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</si>
  <si>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</si>
  <si>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</si>
  <si>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</si>
  <si>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</si>
  <si>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</si>
  <si>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</si>
  <si>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</si>
  <si>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</si>
  <si>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</si>
  <si>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</si>
  <si>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</si>
  <si>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</si>
  <si>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</si>
  <si>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</si>
  <si>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</si>
  <si>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</si>
  <si>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</si>
  <si>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</si>
  <si>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</si>
  <si>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</si>
  <si>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</si>
  <si>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</si>
  <si>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</si>
  <si>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</si>
  <si>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</si>
  <si>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</si>
  <si>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</si>
  <si>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</si>
  <si>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</si>
  <si>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</si>
  <si>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</si>
  <si>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</si>
  <si>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</si>
  <si>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</si>
  <si>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</si>
  <si>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</si>
  <si>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</si>
  <si>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</si>
  <si>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</si>
  <si>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</si>
  <si>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</si>
  <si>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</si>
  <si>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</si>
  <si>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</si>
  <si>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</si>
  <si>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</si>
  <si>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</si>
  <si>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</si>
  <si>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</si>
  <si>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</si>
  <si>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</si>
  <si>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</si>
  <si>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</si>
  <si>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</si>
  <si>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</si>
  <si>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</si>
  <si>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</si>
  <si>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</si>
  <si>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</si>
  <si>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</si>
  <si>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</si>
  <si>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</si>
  <si>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</si>
  <si>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</si>
  <si>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</si>
  <si>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</si>
  <si>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</si>
  <si>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</si>
  <si>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</si>
  <si>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</si>
  <si>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</si>
  <si>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</si>
  <si>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</si>
  <si>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</si>
  <si>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</si>
  <si>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</si>
  <si>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</si>
  <si>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</si>
  <si>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</si>
  <si>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</si>
  <si>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</si>
  <si>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</si>
  <si>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</si>
  <si>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</si>
  <si>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</si>
  <si>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</si>
  <si>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</si>
  <si>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</si>
  <si>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</si>
  <si>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</si>
  <si>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</si>
  <si>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</si>
  <si>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</si>
  <si>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</si>
  <si>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</si>
  <si>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</si>
  <si>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</si>
  <si>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</si>
  <si>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</si>
  <si>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</si>
  <si>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</si>
  <si>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</si>
  <si>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</si>
  <si>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</si>
  <si>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</si>
  <si>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</si>
  <si>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</si>
  <si>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</si>
  <si>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</si>
  <si>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</si>
  <si>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</si>
  <si>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</si>
  <si>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</si>
  <si>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</si>
  <si>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</si>
  <si>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</si>
  <si>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</si>
  <si>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</si>
  <si>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</si>
  <si>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</si>
  <si>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</si>
  <si>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</si>
  <si>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</si>
  <si>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</si>
  <si>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</si>
  <si>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</si>
  <si>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</si>
  <si>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</si>
  <si>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</si>
  <si>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</si>
  <si>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</si>
  <si>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</si>
  <si>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</si>
  <si>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</si>
  <si>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</si>
  <si>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</si>
  <si>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</si>
  <si>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</si>
  <si>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</si>
  <si>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</si>
  <si>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</si>
  <si>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</si>
  <si>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</si>
  <si>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</si>
  <si>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</si>
  <si>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</si>
  <si>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</si>
  <si>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</si>
  <si>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</si>
  <si>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</si>
  <si>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</si>
  <si>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</si>
  <si>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</si>
  <si>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</si>
  <si>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</si>
  <si>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</si>
  <si>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</si>
  <si>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</si>
  <si>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</si>
  <si>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</si>
  <si>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</si>
  <si>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</si>
  <si>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</si>
  <si>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</si>
  <si>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</si>
  <si>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</si>
  <si>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</si>
  <si>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</si>
  <si>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</si>
  <si>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</si>
  <si>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</si>
  <si>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</si>
  <si>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</si>
  <si>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</si>
  <si>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</si>
  <si>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</si>
  <si>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</si>
  <si>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</si>
  <si>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</si>
  <si>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</si>
  <si>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</si>
  <si>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</si>
  <si>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</si>
  <si>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</si>
  <si>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</si>
  <si>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</si>
  <si>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</si>
  <si>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</si>
  <si>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</si>
  <si>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</si>
  <si>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</si>
  <si>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</si>
  <si>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</si>
  <si>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</si>
  <si>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</si>
  <si>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</si>
  <si>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</si>
  <si>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</si>
  <si>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</si>
  <si>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</si>
  <si>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</si>
  <si>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</si>
  <si>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</si>
  <si>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</si>
  <si>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</si>
  <si>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</si>
  <si>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</si>
  <si>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</si>
  <si>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</si>
  <si>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</si>
  <si>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</si>
  <si>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</si>
  <si>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</si>
  <si>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</si>
  <si>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</si>
  <si>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</si>
  <si>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</si>
  <si>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</si>
  <si>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</si>
  <si>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</si>
  <si>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</si>
  <si>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</si>
  <si>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</si>
  <si>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</si>
  <si>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</si>
  <si>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</si>
  <si>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</si>
  <si>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</si>
  <si>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</si>
  <si>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</si>
  <si>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</si>
  <si>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</si>
  <si>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</si>
  <si>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</si>
  <si>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</si>
  <si>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</si>
  <si>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</si>
  <si>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</si>
  <si>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</si>
  <si>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</si>
  <si>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</si>
  <si>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</si>
  <si>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</si>
  <si>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</si>
  <si>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</si>
  <si>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</si>
  <si>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</si>
  <si>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</si>
  <si>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</si>
  <si>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</si>
  <si>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</si>
  <si>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</si>
  <si>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</si>
  <si>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</si>
  <si>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</si>
  <si>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</si>
  <si>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</si>
  <si>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</si>
  <si>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</si>
  <si>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</si>
  <si>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</si>
  <si>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</si>
  <si>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</si>
  <si>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</si>
  <si>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</si>
  <si>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</si>
  <si>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</si>
  <si>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</si>
  <si>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</si>
  <si>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</si>
  <si>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</si>
  <si>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</si>
  <si>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</si>
  <si>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</si>
  <si>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</si>
  <si>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</si>
  <si>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</si>
  <si>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</si>
  <si>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</si>
  <si>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</si>
  <si>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</si>
  <si>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</si>
  <si>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</si>
  <si>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</si>
  <si>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</si>
  <si>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</si>
  <si>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</si>
  <si>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</si>
  <si>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</si>
  <si>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</si>
  <si>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</si>
  <si>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</si>
  <si>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</si>
  <si>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</si>
  <si>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</si>
  <si>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</si>
  <si>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</si>
  <si>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</si>
  <si>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</si>
  <si>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</si>
  <si>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</si>
  <si>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</si>
  <si>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</si>
  <si>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</si>
  <si>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</si>
  <si>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</si>
  <si>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</si>
  <si>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</si>
  <si>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</si>
  <si>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</si>
  <si>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</si>
  <si>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</si>
  <si>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</si>
  <si>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</si>
  <si>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</si>
  <si>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</si>
  <si>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</si>
  <si>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</si>
  <si>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</si>
  <si>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</si>
  <si>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</si>
  <si>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</si>
  <si>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</si>
  <si>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</si>
  <si>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</si>
  <si>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</si>
  <si>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</si>
  <si>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</si>
  <si>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</si>
  <si>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</si>
  <si>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</si>
  <si>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</si>
  <si>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</si>
  <si>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</si>
  <si>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</si>
  <si>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</si>
  <si>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</si>
  <si>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</si>
  <si>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</si>
  <si>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</si>
  <si>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</si>
  <si>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</si>
  <si>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</si>
  <si>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</si>
  <si>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</si>
  <si>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</si>
  <si>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</si>
  <si>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</si>
  <si>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</si>
  <si>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</si>
  <si>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</si>
  <si>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</si>
  <si>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</si>
  <si>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</si>
  <si>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</si>
  <si>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</si>
  <si>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</si>
  <si>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</si>
  <si>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</si>
  <si>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</si>
  <si>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</si>
  <si>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</si>
  <si>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</si>
  <si>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</si>
  <si>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</si>
  <si>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</si>
  <si>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</si>
  <si>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</si>
  <si>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</si>
  <si>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</si>
  <si>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</si>
  <si>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</si>
  <si>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</si>
  <si>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</si>
  <si>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</si>
  <si>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</si>
  <si>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</si>
  <si>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</si>
  <si>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</si>
  <si>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</si>
  <si>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</si>
  <si>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</si>
  <si>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</si>
  <si>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</si>
  <si>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</si>
  <si>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</si>
  <si>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</si>
  <si>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</si>
  <si>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</si>
  <si>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</si>
  <si>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</si>
  <si>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</si>
  <si>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</si>
  <si>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</si>
  <si>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</si>
  <si>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</si>
  <si>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</si>
  <si>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</si>
  <si>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</si>
  <si>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</si>
  <si>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</si>
  <si>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</si>
  <si>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</si>
  <si>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</si>
  <si>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</si>
  <si>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</si>
  <si>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</si>
  <si>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</si>
  <si>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</si>
  <si>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</si>
  <si>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</si>
  <si>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</si>
  <si>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</si>
  <si>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</si>
  <si>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</si>
  <si>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</si>
  <si>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</si>
  <si>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</si>
  <si>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</si>
  <si>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</si>
  <si>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</si>
  <si>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</si>
  <si>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</si>
  <si>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</si>
  <si>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</si>
  <si>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</si>
  <si>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</si>
  <si>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</si>
  <si>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</si>
  <si>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</si>
  <si>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</si>
  <si>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</si>
  <si>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</si>
  <si>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</si>
  <si>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</si>
  <si>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</si>
  <si>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</si>
  <si>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</si>
  <si>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</si>
  <si>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</si>
  <si>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</si>
  <si>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</si>
  <si>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</si>
  <si>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</si>
  <si>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</si>
  <si>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</si>
  <si>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</si>
  <si>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</si>
  <si>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</si>
  <si>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</si>
  <si>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</si>
  <si>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</si>
  <si>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</si>
  <si>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</si>
  <si>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</si>
  <si>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</si>
  <si>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</si>
  <si>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</si>
  <si>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</si>
  <si>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</si>
  <si>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</si>
  <si>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</si>
  <si>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</si>
  <si>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</si>
  <si>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</si>
  <si>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</si>
  <si>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</si>
  <si>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</si>
  <si>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</si>
  <si>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</si>
  <si>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</si>
  <si>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</si>
  <si>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</si>
  <si>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</si>
  <si>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</si>
  <si>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</si>
  <si>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</si>
  <si>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</si>
  <si>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</si>
  <si>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</si>
  <si>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</si>
  <si>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</si>
  <si>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</si>
  <si>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</si>
  <si>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</si>
  <si>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</si>
  <si>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</si>
  <si>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</si>
  <si>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</si>
  <si>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</si>
  <si>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</si>
  <si>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</si>
  <si>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</si>
  <si>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</si>
  <si>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</si>
  <si>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</si>
  <si>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</si>
  <si>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</si>
  <si>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</si>
  <si>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</si>
  <si>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</si>
  <si>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</si>
  <si>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</si>
  <si>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</si>
  <si>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</si>
  <si>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</si>
  <si>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</si>
  <si>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</si>
  <si>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</si>
  <si>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</si>
  <si>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</si>
  <si>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</si>
  <si>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</si>
  <si>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</si>
  <si>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</si>
  <si>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</si>
  <si>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</si>
  <si>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</si>
  <si>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</si>
  <si>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</si>
  <si>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</si>
  <si>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</si>
  <si>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</si>
  <si>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</si>
  <si>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</si>
  <si>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</si>
  <si>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</si>
  <si>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</si>
  <si>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</si>
  <si>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</si>
  <si>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</si>
  <si>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</si>
  <si>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</si>
  <si>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</si>
  <si>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</si>
  <si>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</si>
  <si>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</si>
  <si>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</si>
  <si>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</si>
  <si>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</si>
  <si>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</si>
  <si>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</si>
  <si>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</si>
  <si>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</si>
  <si>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</si>
  <si>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</si>
  <si>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</si>
  <si>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</si>
  <si>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</si>
  <si>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</si>
  <si>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</si>
  <si>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</si>
  <si>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</si>
  <si>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</si>
  <si>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</si>
  <si>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</si>
  <si>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</si>
  <si>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</si>
  <si>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</si>
  <si>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</si>
  <si>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</si>
  <si>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</si>
  <si>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</si>
  <si>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</si>
  <si>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</si>
  <si>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</si>
  <si>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</si>
  <si>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</si>
  <si>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</si>
  <si>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</si>
  <si>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</si>
  <si>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</si>
  <si>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</si>
  <si>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</si>
  <si>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</si>
  <si>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</si>
  <si>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</si>
  <si>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</si>
  <si>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</si>
  <si>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</si>
  <si>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</si>
  <si>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</si>
  <si>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</si>
  <si>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</si>
  <si>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</si>
  <si>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</si>
  <si>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</si>
  <si>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</si>
  <si>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</si>
  <si>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</si>
  <si>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</si>
  <si>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</si>
  <si>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</si>
  <si>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</si>
  <si>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</si>
  <si>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</si>
  <si>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</si>
  <si>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</si>
  <si>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</si>
  <si>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</si>
  <si>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</si>
  <si>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</si>
  <si>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</si>
  <si>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</si>
  <si>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</si>
  <si>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</si>
  <si>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</si>
  <si>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</si>
  <si>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</si>
  <si>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</si>
  <si>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</si>
  <si>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</si>
  <si>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</si>
  <si>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</si>
  <si>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</si>
  <si>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</si>
  <si>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</si>
  <si>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</si>
  <si>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</si>
  <si>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</si>
  <si>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</si>
  <si>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</si>
  <si>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</si>
  <si>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</si>
  <si>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</si>
  <si>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</si>
  <si>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</si>
  <si>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</si>
  <si>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</si>
  <si>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</si>
  <si>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</si>
  <si>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</si>
  <si>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</si>
  <si>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</si>
  <si>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</si>
  <si>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</si>
  <si>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</si>
  <si>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</si>
  <si>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</si>
  <si>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</si>
  <si>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</si>
  <si>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</si>
  <si>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</si>
  <si>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</si>
  <si>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</si>
  <si>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</si>
  <si>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</si>
  <si>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</si>
  <si>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</si>
  <si>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</si>
  <si>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</si>
  <si>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</si>
  <si>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</si>
  <si>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</si>
  <si>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</si>
  <si>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</si>
  <si>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</si>
  <si>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</si>
  <si>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</si>
  <si>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</si>
  <si>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</si>
  <si>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</si>
  <si>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</si>
  <si>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</si>
  <si>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</si>
  <si>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</si>
  <si>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</si>
  <si>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</si>
  <si>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</si>
  <si>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</si>
  <si>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</si>
  <si>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</si>
  <si>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</si>
  <si>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</si>
  <si>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</si>
  <si>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</si>
  <si>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</si>
  <si>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</si>
  <si>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</si>
  <si>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</si>
  <si>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</si>
  <si>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</si>
  <si>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</si>
  <si>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</si>
  <si>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</si>
  <si>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</si>
  <si>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</si>
  <si>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</si>
  <si>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</si>
  <si>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</si>
  <si>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</si>
  <si>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</si>
  <si>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</si>
  <si>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</si>
  <si>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</si>
  <si>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</si>
  <si>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</si>
  <si>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</si>
  <si>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</si>
  <si>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</si>
  <si>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</si>
  <si>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</si>
  <si>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</si>
  <si>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</si>
  <si>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</si>
  <si>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</si>
  <si>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</si>
  <si>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</si>
  <si>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</si>
  <si>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</si>
  <si>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</si>
  <si>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</si>
  <si>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</si>
  <si>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</si>
  <si>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</si>
  <si>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</si>
  <si>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</si>
  <si>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</si>
  <si>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</si>
  <si>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</si>
  <si>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</si>
  <si>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</si>
  <si>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</si>
  <si>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</si>
  <si>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</si>
  <si>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</si>
  <si>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</si>
  <si>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</si>
  <si>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</si>
  <si>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</si>
  <si>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</si>
  <si>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</si>
  <si>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</si>
  <si>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</si>
  <si>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</si>
  <si>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</si>
  <si>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</si>
  <si>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</si>
  <si>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</si>
  <si>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</si>
  <si>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</si>
  <si>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</si>
  <si>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</si>
  <si>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</si>
  <si>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</si>
  <si>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</si>
  <si>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</si>
  <si>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</si>
  <si>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</si>
  <si>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</si>
  <si>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</si>
  <si>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</si>
  <si>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</si>
  <si>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</si>
  <si>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</si>
  <si>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</si>
  <si>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</si>
  <si>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</si>
  <si>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</si>
  <si>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</si>
  <si>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</si>
  <si>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</si>
  <si>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</si>
  <si>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</si>
  <si>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</si>
  <si>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</si>
  <si>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</si>
  <si>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</si>
  <si>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</si>
  <si>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</si>
  <si>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</si>
  <si>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</si>
  <si>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</si>
  <si>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</si>
  <si>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</si>
  <si>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</si>
  <si>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</si>
  <si>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</si>
  <si>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</si>
  <si>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</si>
  <si>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</si>
  <si>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</si>
  <si>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</si>
  <si>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</si>
  <si>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</si>
  <si>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</si>
  <si>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</si>
  <si>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</si>
  <si>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</si>
  <si>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</si>
  <si>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</si>
  <si>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</si>
  <si>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</si>
  <si>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</si>
  <si>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</si>
  <si>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</si>
  <si>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</si>
  <si>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</si>
  <si>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</si>
  <si>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</si>
  <si>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</si>
  <si>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</si>
  <si>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</si>
  <si>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</si>
  <si>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</si>
  <si>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</si>
  <si>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</si>
  <si>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</si>
  <si>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</si>
  <si>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</si>
  <si>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</si>
  <si>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</si>
  <si>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</si>
  <si>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</si>
  <si>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</si>
  <si>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</si>
  <si>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</si>
  <si>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</si>
  <si>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</si>
  <si>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</si>
  <si>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</si>
  <si>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</si>
  <si>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</si>
  <si>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</si>
  <si>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</si>
  <si>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</si>
  <si>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</si>
  <si>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</si>
  <si>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</si>
  <si>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</si>
  <si>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</si>
  <si>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</si>
  <si>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</si>
  <si>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</si>
  <si>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</si>
  <si>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</si>
  <si>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</si>
  <si>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</si>
  <si>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</si>
  <si>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</si>
  <si>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</si>
  <si>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</si>
  <si>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</si>
  <si>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</si>
  <si>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</si>
  <si>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</si>
  <si>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</si>
  <si>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</si>
  <si>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</si>
  <si>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</si>
  <si>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</si>
  <si>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</si>
  <si>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</si>
  <si>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</si>
  <si>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</si>
  <si>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</si>
  <si>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</si>
  <si>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</si>
  <si>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</si>
  <si>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</si>
  <si>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</si>
  <si>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</si>
  <si>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</si>
  <si>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</si>
  <si>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</si>
  <si>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</si>
  <si>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</si>
  <si>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</si>
  <si>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</si>
  <si>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</si>
  <si>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</si>
  <si>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</si>
  <si>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</si>
  <si>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</si>
  <si>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</si>
  <si>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</si>
  <si>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</si>
  <si>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</si>
  <si>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</si>
  <si>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</si>
  <si>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</si>
  <si>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</si>
  <si>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</si>
  <si>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</si>
  <si>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</si>
  <si>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</si>
  <si>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</si>
  <si>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</si>
  <si>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</si>
  <si>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</si>
  <si>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</si>
  <si>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</si>
  <si>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</si>
  <si>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</si>
  <si>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</si>
  <si>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</si>
  <si>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</si>
  <si>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</si>
  <si>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</si>
  <si>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</si>
  <si>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</si>
  <si>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</si>
  <si>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</si>
  <si>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</si>
  <si>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</si>
  <si>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</si>
  <si>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</si>
  <si>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</si>
  <si>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</si>
  <si>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</si>
  <si>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</si>
  <si>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</si>
  <si>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</si>
  <si>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</si>
  <si>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</si>
  <si>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</si>
  <si>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</si>
  <si>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</si>
  <si>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</si>
  <si>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</si>
  <si>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</si>
  <si>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</si>
  <si>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</si>
  <si>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</si>
  <si>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</si>
  <si>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</si>
  <si>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</si>
  <si>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</si>
  <si>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</si>
  <si>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</si>
  <si>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</si>
  <si>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</si>
  <si>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</si>
  <si>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</si>
  <si>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</si>
  <si>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</si>
  <si>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</si>
  <si>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</si>
  <si>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</si>
  <si>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</si>
  <si>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</si>
  <si>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</si>
  <si>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</si>
  <si>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</si>
  <si>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</si>
  <si>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</si>
  <si>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</si>
  <si>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</si>
  <si>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</si>
  <si>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</si>
  <si>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</si>
  <si>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</si>
  <si>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</si>
  <si>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</si>
  <si>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</si>
  <si>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</si>
  <si>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</si>
  <si>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</si>
  <si>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</si>
  <si>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</si>
  <si>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</si>
  <si>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</si>
  <si>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</si>
  <si>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</si>
  <si>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</si>
  <si>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</si>
  <si>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</si>
  <si>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</si>
  <si>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</si>
  <si>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</si>
  <si>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</si>
  <si>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</si>
  <si>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</si>
  <si>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</si>
  <si>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</si>
  <si>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</si>
  <si>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</si>
  <si>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</si>
  <si>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</si>
  <si>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</si>
  <si>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</si>
  <si>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</si>
  <si>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</si>
  <si>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</si>
  <si>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</si>
  <si>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</si>
  <si>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</si>
  <si>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</si>
  <si>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</si>
  <si>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</si>
  <si>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</si>
  <si>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</si>
  <si>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</si>
  <si>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</si>
  <si>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</si>
  <si>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</si>
  <si>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</si>
  <si>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</si>
  <si>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</si>
  <si>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</si>
  <si>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</si>
  <si>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</si>
  <si>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</si>
  <si>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</si>
  <si>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</si>
  <si>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</si>
  <si>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</si>
  <si>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</si>
  <si>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</si>
  <si>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</si>
  <si>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</si>
  <si>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</si>
  <si>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</si>
  <si>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</si>
  <si>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</si>
  <si>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</si>
  <si>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</si>
  <si>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</si>
  <si>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</si>
  <si>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</si>
  <si>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</si>
  <si>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</si>
  <si>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</si>
  <si>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</si>
  <si>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</si>
  <si>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</si>
  <si>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</si>
  <si>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</si>
  <si>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</si>
  <si>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</si>
  <si>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</si>
  <si>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</si>
  <si>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</si>
  <si>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</si>
  <si>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</si>
  <si>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</si>
  <si>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</si>
  <si>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</si>
  <si>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</si>
  <si>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</si>
  <si>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</si>
  <si>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</si>
  <si>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</si>
  <si>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</si>
  <si>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</si>
  <si>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</si>
  <si>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</si>
  <si>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</si>
  <si>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</si>
  <si>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</si>
  <si>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</si>
  <si>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</si>
  <si>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</si>
  <si>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</si>
  <si>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</si>
  <si>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</si>
  <si>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</si>
  <si>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</si>
  <si>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</si>
  <si>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</si>
  <si>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</si>
  <si>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</si>
  <si>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</si>
  <si>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</si>
  <si>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</si>
  <si>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</si>
  <si>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</si>
  <si>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</si>
  <si>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</si>
  <si>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</si>
  <si>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</si>
  <si>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</si>
  <si>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</si>
  <si>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</si>
  <si>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</si>
  <si>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</si>
  <si>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</si>
  <si>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</si>
  <si>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</si>
  <si>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</si>
  <si>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</si>
  <si>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</si>
  <si>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</si>
  <si>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</si>
  <si>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</si>
  <si>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</si>
  <si>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</si>
  <si>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</si>
  <si>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</si>
  <si>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</si>
  <si>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</si>
  <si>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</si>
  <si>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</si>
  <si>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</si>
  <si>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</si>
  <si>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</si>
  <si>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</si>
  <si>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</si>
  <si>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</si>
  <si>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</si>
  <si>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</si>
  <si>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</si>
  <si>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</si>
  <si>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</si>
  <si>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</si>
  <si>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</si>
  <si>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</si>
  <si>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</si>
  <si>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</si>
  <si>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</si>
  <si>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</si>
  <si>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</si>
  <si>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</si>
  <si>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</si>
  <si>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</si>
  <si>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</si>
  <si>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</si>
  <si>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</si>
  <si>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</si>
  <si>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</si>
  <si>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</si>
  <si>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</si>
  <si>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</si>
  <si>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</si>
  <si>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</si>
  <si>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</si>
  <si>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</si>
  <si>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</si>
  <si>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</si>
  <si>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</si>
  <si>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</si>
  <si>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</si>
  <si>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</si>
  <si>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</si>
  <si>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</si>
  <si>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</si>
  <si>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</si>
  <si>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</si>
  <si>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</si>
  <si>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</si>
  <si>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</si>
  <si>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</si>
  <si>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</si>
  <si>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</si>
  <si>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</si>
  <si>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</si>
  <si>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</si>
  <si>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</si>
  <si>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</si>
  <si>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</si>
  <si>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</si>
  <si>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</si>
  <si>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</si>
  <si>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</si>
  <si>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</si>
  <si>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</si>
  <si>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</si>
  <si>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</si>
  <si>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</si>
  <si>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</si>
  <si>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</si>
  <si>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</si>
  <si>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</si>
  <si>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</si>
  <si>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</si>
  <si>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</si>
  <si>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</si>
  <si>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</si>
  <si>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</si>
  <si>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</si>
  <si>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</si>
  <si>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</si>
  <si>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</si>
  <si>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</si>
  <si>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</si>
  <si>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</si>
  <si>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</si>
  <si>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</si>
  <si>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</si>
  <si>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</si>
  <si>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</si>
  <si>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</si>
  <si>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</si>
  <si>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</si>
  <si>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</si>
  <si>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</si>
  <si>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</si>
  <si>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</si>
  <si>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</si>
  <si>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</si>
  <si>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</si>
  <si>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</si>
  <si>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</si>
  <si>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</si>
  <si>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</si>
  <si>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</si>
  <si>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</si>
  <si>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</si>
  <si>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</si>
  <si>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</si>
  <si>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</si>
  <si>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</si>
  <si>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</si>
  <si>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</si>
  <si>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</si>
  <si>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</si>
  <si>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</si>
  <si>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</si>
  <si>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</si>
  <si>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</si>
  <si>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</si>
  <si>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</si>
  <si>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</si>
  <si>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</si>
  <si>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</si>
  <si>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</si>
  <si>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</si>
  <si>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</si>
  <si>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</si>
  <si>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</si>
  <si>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</si>
  <si>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</si>
  <si>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</si>
  <si>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</si>
  <si>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</si>
  <si>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</si>
  <si>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</si>
  <si>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</si>
  <si>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</si>
  <si>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</si>
  <si>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</si>
  <si>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</si>
  <si>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</si>
  <si>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</si>
  <si>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</si>
  <si>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</si>
  <si>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</si>
  <si>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</si>
  <si>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</si>
  <si>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</si>
  <si>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</si>
  <si>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</si>
  <si>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</si>
  <si>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</si>
  <si>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</si>
  <si>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</si>
  <si>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</si>
  <si>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</si>
  <si>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</si>
  <si>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</si>
  <si>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</si>
  <si>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</si>
  <si>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</si>
  <si>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</si>
  <si>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</si>
  <si>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</si>
  <si>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</si>
  <si>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</si>
  <si>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</si>
  <si>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</si>
  <si>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</si>
  <si>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</si>
  <si>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</si>
  <si>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</si>
  <si>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</si>
  <si>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</si>
  <si>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</si>
  <si>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</si>
  <si>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</si>
  <si>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</si>
  <si>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</si>
  <si>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</si>
  <si>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</si>
  <si>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</si>
  <si>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</si>
  <si>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</si>
  <si>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</si>
  <si>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</si>
  <si>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</si>
  <si>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</si>
  <si>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</si>
  <si>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</si>
  <si>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</si>
  <si>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</si>
  <si>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</si>
  <si>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</si>
  <si>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</si>
  <si>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</si>
  <si>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</si>
  <si>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</si>
  <si>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</si>
  <si>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</si>
  <si>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</si>
  <si>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</si>
  <si>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</si>
  <si>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</si>
  <si>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</si>
  <si>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</si>
  <si>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</si>
  <si>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</si>
  <si>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</si>
  <si>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</si>
  <si>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</si>
  <si>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</si>
  <si>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</si>
  <si>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</si>
  <si>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</si>
  <si>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</si>
  <si>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</si>
  <si>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</si>
  <si>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</si>
  <si>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</si>
  <si>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</si>
  <si>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</si>
  <si>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</si>
  <si>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</si>
  <si>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</si>
  <si>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</si>
  <si>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</si>
  <si>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</si>
  <si>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</si>
  <si>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</si>
  <si>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</si>
  <si>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</si>
  <si>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</si>
  <si>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</si>
  <si>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</si>
  <si>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</si>
  <si>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</si>
  <si>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</si>
  <si>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</si>
  <si>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</si>
  <si>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</si>
  <si>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</si>
  <si>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</si>
  <si>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</si>
  <si>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</si>
  <si>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</si>
  <si>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</si>
  <si>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</si>
  <si>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</si>
  <si>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</si>
  <si>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</si>
  <si>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</si>
  <si>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</si>
  <si>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</si>
  <si>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</si>
  <si>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</si>
  <si>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</si>
  <si>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</si>
  <si>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</si>
  <si>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</si>
  <si>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</si>
  <si>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</si>
  <si>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</si>
  <si>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</si>
  <si>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</si>
  <si>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</si>
  <si>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</si>
  <si>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</si>
  <si>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</si>
  <si>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</si>
  <si>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</si>
  <si>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</si>
  <si>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</si>
  <si>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</si>
  <si>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</si>
  <si>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</si>
  <si>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</si>
  <si>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</si>
  <si>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</si>
  <si>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</si>
  <si>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</si>
  <si>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</si>
  <si>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</si>
  <si>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</si>
  <si>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</si>
  <si>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</si>
  <si>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</si>
  <si>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</si>
  <si>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</si>
  <si>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</si>
  <si>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</si>
  <si>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</si>
  <si>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</si>
  <si>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</si>
  <si>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</si>
  <si>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</si>
  <si>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</si>
  <si>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</si>
  <si>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</si>
  <si>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</si>
  <si>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</si>
  <si>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</si>
  <si>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</si>
  <si>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</si>
  <si>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</si>
  <si>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</si>
  <si>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</si>
  <si>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</si>
  <si>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</si>
  <si>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</si>
  <si>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</si>
  <si>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</si>
  <si>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</si>
  <si>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</si>
  <si>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</si>
  <si>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</si>
  <si>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</si>
  <si>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</si>
  <si>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</si>
  <si>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</si>
  <si>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</si>
  <si>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</si>
  <si>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</si>
  <si>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</si>
  <si>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</si>
  <si>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</si>
  <si>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</si>
  <si>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</si>
  <si>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</si>
  <si>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</si>
  <si>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</si>
  <si>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</si>
  <si>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</si>
  <si>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</si>
  <si>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</si>
  <si>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</si>
  <si>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</si>
  <si>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</si>
  <si>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</si>
  <si>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</si>
  <si>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</si>
  <si>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</si>
  <si>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</si>
  <si>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</si>
  <si>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</si>
  <si>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</si>
  <si>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</si>
  <si>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</si>
  <si>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</si>
  <si>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</si>
  <si>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</si>
  <si>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</si>
  <si>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</si>
  <si>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</si>
  <si>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</si>
  <si>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</si>
  <si>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</si>
  <si>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</si>
  <si>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</si>
  <si>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</si>
  <si>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</si>
  <si>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</si>
  <si>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</si>
  <si>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</si>
  <si>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</si>
  <si>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</si>
  <si>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</si>
  <si>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</si>
  <si>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</si>
  <si>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</si>
  <si>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</si>
  <si>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</si>
  <si>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</si>
  <si>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</si>
  <si>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</si>
  <si>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</si>
  <si>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</si>
  <si>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</si>
  <si>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</si>
  <si>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</si>
  <si>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</si>
  <si>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</si>
  <si>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</si>
  <si>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</si>
  <si>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</si>
  <si>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</si>
  <si>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</si>
  <si>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</si>
  <si>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</si>
  <si>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</si>
  <si>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</si>
  <si>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</si>
  <si>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</si>
  <si>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</si>
  <si>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</si>
  <si>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</si>
  <si>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</si>
  <si>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</si>
  <si>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</si>
  <si>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</si>
  <si>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</si>
  <si>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</si>
  <si>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</si>
  <si>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</si>
  <si>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</si>
  <si>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</si>
  <si>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</si>
  <si>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</si>
  <si>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</si>
  <si>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</si>
  <si>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</si>
  <si>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</si>
  <si>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</si>
  <si>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</si>
  <si>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</si>
  <si>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</si>
  <si>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</si>
  <si>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</si>
  <si>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</si>
  <si>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</si>
  <si>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</si>
  <si>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</si>
  <si>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</si>
  <si>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</si>
  <si>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</si>
  <si>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</si>
  <si>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</si>
  <si>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</si>
  <si>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</si>
  <si>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</si>
  <si>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</si>
  <si>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</si>
  <si>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</si>
  <si>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</si>
  <si>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</si>
  <si>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</si>
  <si>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</si>
  <si>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</si>
  <si>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</si>
  <si>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</si>
  <si>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</si>
  <si>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</si>
  <si>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</si>
  <si>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</si>
  <si>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</si>
  <si>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</si>
  <si>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</si>
  <si>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</si>
  <si>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</si>
  <si>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</si>
  <si>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</si>
  <si>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</si>
  <si>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</si>
  <si>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</si>
  <si>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</si>
  <si>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</si>
  <si>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</si>
  <si>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</si>
  <si>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</si>
  <si>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</si>
  <si>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</si>
  <si>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</si>
  <si>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</si>
  <si>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</si>
  <si>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</si>
  <si>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</si>
  <si>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</si>
  <si>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</si>
  <si>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</si>
  <si>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</si>
  <si>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</si>
  <si>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</si>
  <si>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</si>
  <si>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</si>
  <si>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</si>
  <si>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</si>
  <si>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</si>
  <si>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</si>
  <si>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</si>
  <si>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</si>
  <si>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</si>
  <si>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</si>
  <si>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</si>
  <si>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</si>
  <si>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</si>
  <si>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</si>
  <si>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</si>
  <si>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</si>
  <si>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</si>
  <si>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</si>
  <si>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</si>
  <si>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</si>
  <si>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</si>
  <si>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</si>
  <si>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</si>
  <si>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</si>
  <si>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</si>
  <si>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</si>
  <si>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</si>
  <si>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</si>
  <si>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</si>
  <si>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</si>
  <si>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</si>
  <si>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</si>
  <si>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</si>
  <si>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</si>
  <si>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</si>
  <si>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</si>
  <si>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</si>
  <si>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</si>
  <si>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</si>
  <si>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</si>
  <si>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</si>
  <si>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</si>
  <si>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</si>
  <si>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</si>
  <si>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</si>
  <si>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</si>
  <si>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</si>
  <si>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</si>
  <si>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</si>
  <si>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</si>
  <si>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</si>
  <si>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</si>
  <si>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</si>
  <si>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</si>
  <si>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</si>
  <si>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</si>
  <si>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</si>
  <si>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</si>
  <si>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</si>
  <si>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</si>
  <si>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</si>
  <si>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</si>
  <si>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</si>
  <si>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</si>
  <si>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</si>
  <si>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</si>
  <si>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</si>
  <si>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</si>
  <si>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</si>
  <si>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</si>
  <si>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</si>
  <si>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</si>
  <si>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</si>
  <si>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</si>
  <si>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</si>
  <si>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</si>
  <si>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</si>
  <si>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</si>
  <si>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</si>
  <si>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</si>
  <si>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</si>
  <si>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</si>
  <si>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</si>
  <si>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</si>
  <si>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</si>
  <si>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</si>
  <si>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</si>
  <si>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</si>
  <si>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</si>
  <si>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</si>
  <si>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</si>
  <si>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</si>
  <si>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</si>
  <si>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</si>
  <si>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</si>
  <si>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</si>
  <si>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</si>
  <si>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</si>
  <si>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</si>
  <si>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</si>
  <si>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</si>
  <si>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</si>
  <si>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</si>
  <si>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</si>
  <si>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</si>
  <si>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</si>
  <si>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</si>
  <si>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</si>
  <si>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</si>
  <si>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</si>
  <si>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</si>
  <si>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</si>
  <si>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</si>
  <si>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</si>
  <si>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</si>
  <si>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</si>
  <si>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</si>
  <si>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</si>
  <si>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</si>
  <si>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</si>
  <si>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</si>
  <si>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</si>
  <si>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</si>
  <si>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</si>
  <si>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</si>
  <si>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</si>
  <si>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</si>
  <si>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</si>
  <si>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</si>
  <si>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</si>
  <si>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</si>
  <si>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</si>
  <si>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</si>
  <si>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</si>
  <si>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</si>
  <si>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</si>
  <si>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</si>
  <si>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</si>
  <si>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</si>
  <si>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</si>
  <si>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</si>
  <si>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</si>
  <si>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</si>
  <si>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</si>
  <si>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</si>
  <si>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</si>
  <si>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</si>
  <si>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</si>
  <si>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</si>
  <si>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</si>
  <si>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</si>
  <si>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</si>
  <si>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</si>
  <si>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</si>
  <si>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</si>
  <si>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</si>
  <si>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</si>
  <si>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</si>
  <si>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</si>
  <si>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</si>
  <si>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</si>
  <si>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</si>
  <si>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</si>
  <si>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</si>
  <si>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</si>
  <si>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</si>
  <si>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</si>
  <si>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</si>
  <si>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</si>
  <si>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</si>
  <si>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</si>
  <si>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</si>
  <si>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</si>
  <si>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</si>
  <si>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</si>
  <si>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</si>
  <si>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</si>
  <si>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</si>
  <si>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</si>
  <si>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</si>
  <si>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</si>
  <si>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</si>
  <si>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</si>
  <si>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</si>
  <si>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</si>
  <si>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</si>
  <si>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</si>
  <si>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</si>
  <si>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</si>
  <si>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</si>
  <si>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</si>
  <si>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</si>
  <si>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</si>
  <si>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</si>
  <si>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</si>
  <si>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</si>
  <si>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</si>
  <si>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</si>
  <si>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</si>
  <si>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</si>
  <si>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</si>
  <si>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</si>
  <si>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</si>
  <si>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</si>
  <si>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</si>
  <si>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</si>
  <si>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</si>
  <si>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</si>
  <si>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</si>
  <si>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</si>
  <si>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</si>
  <si>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</si>
  <si>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</si>
  <si>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</si>
  <si>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</si>
  <si>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</si>
  <si>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</si>
  <si>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</si>
  <si>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</si>
  <si>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</si>
  <si>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</si>
  <si>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</si>
  <si>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</si>
  <si>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</si>
  <si>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</si>
  <si>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</si>
  <si>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</si>
  <si>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</si>
  <si>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</si>
  <si>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</si>
  <si>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</si>
  <si>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</si>
  <si>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</si>
  <si>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</si>
  <si>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</si>
  <si>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</si>
  <si>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</si>
  <si>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</si>
  <si>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</si>
  <si>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</si>
  <si>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</si>
  <si>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</si>
  <si>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</si>
  <si>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</si>
  <si>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</si>
  <si>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</si>
  <si>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</si>
  <si>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</si>
  <si>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</si>
  <si>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</si>
  <si>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</si>
  <si>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</si>
  <si>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</si>
  <si>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</si>
  <si>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</si>
  <si>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</si>
  <si>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</si>
  <si>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</si>
  <si>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</si>
  <si>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</si>
  <si>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</si>
  <si>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</si>
  <si>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</si>
  <si>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</si>
  <si>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</si>
  <si>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</si>
  <si>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</si>
  <si>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</si>
  <si>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</si>
  <si>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</si>
  <si>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</si>
  <si>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</si>
  <si>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</si>
  <si>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</si>
  <si>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</si>
  <si>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</si>
  <si>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</si>
  <si>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</si>
  <si>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</si>
  <si>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</si>
  <si>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</si>
  <si>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</si>
  <si>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</si>
  <si>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</si>
  <si>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</si>
  <si>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</si>
  <si>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</si>
  <si>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</si>
  <si>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</si>
  <si>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</si>
  <si>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</si>
  <si>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</si>
  <si>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</si>
  <si>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</si>
  <si>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</si>
  <si>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</si>
  <si>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</si>
  <si>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</si>
  <si>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</si>
  <si>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</si>
  <si>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</si>
  <si>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</si>
  <si>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</si>
  <si>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</si>
  <si>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</si>
  <si>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</si>
  <si>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</si>
  <si>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</si>
  <si>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</si>
  <si>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</si>
  <si>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</si>
  <si>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</si>
  <si>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</si>
  <si>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</si>
  <si>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</si>
  <si>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</si>
  <si>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</si>
  <si>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</si>
  <si>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</si>
  <si>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</si>
  <si>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</si>
  <si>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</si>
  <si>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</si>
  <si>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</si>
  <si>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</si>
  <si>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</si>
  <si>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</si>
  <si>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</si>
  <si>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</si>
  <si>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</si>
  <si>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</si>
  <si>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</si>
  <si>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</si>
  <si>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</si>
  <si>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</si>
  <si>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</si>
  <si>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</si>
  <si>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</si>
  <si>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</si>
  <si>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</si>
  <si>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</si>
  <si>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</si>
  <si>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</si>
  <si>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</si>
  <si>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</si>
  <si>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</si>
  <si>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</si>
  <si>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</si>
  <si>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</si>
  <si>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</si>
  <si>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</si>
  <si>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</si>
  <si>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</si>
  <si>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</si>
  <si>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</si>
  <si>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</si>
  <si>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</si>
  <si>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</si>
  <si>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</si>
  <si>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</si>
  <si>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</si>
  <si>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</si>
  <si>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</si>
  <si>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</si>
  <si>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</si>
  <si>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</si>
  <si>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</si>
  <si>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</si>
  <si>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</si>
  <si>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</si>
  <si>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</si>
  <si>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</si>
  <si>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</si>
  <si>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</si>
  <si>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</si>
  <si>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</si>
  <si>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</si>
  <si>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</si>
  <si>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</si>
  <si>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</si>
  <si>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</si>
  <si>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</si>
  <si>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</si>
  <si>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</si>
  <si>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</si>
  <si>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</si>
  <si>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</si>
  <si>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</si>
  <si>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</si>
  <si>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</si>
  <si>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</si>
  <si>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</si>
  <si>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</si>
  <si>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</si>
  <si>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</si>
  <si>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</si>
  <si>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</si>
  <si>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</si>
  <si>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</si>
  <si>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</si>
  <si>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</si>
  <si>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</si>
  <si>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</si>
  <si>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</si>
  <si>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</si>
  <si>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</si>
  <si>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</si>
  <si>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</si>
  <si>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</si>
  <si>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</si>
  <si>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</si>
  <si>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</si>
  <si>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</si>
  <si>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</si>
  <si>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</si>
  <si>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</si>
  <si>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</si>
  <si>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</si>
  <si>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</si>
  <si>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</si>
  <si>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</si>
  <si>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</si>
  <si>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</si>
  <si>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</si>
  <si>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</si>
  <si>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</si>
  <si>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</si>
  <si>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</si>
  <si>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</si>
  <si>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</si>
  <si>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</si>
  <si>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</si>
  <si>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</si>
  <si>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</si>
  <si>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</si>
  <si>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</si>
  <si>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</si>
  <si>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</si>
  <si>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</si>
  <si>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</si>
  <si>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</si>
  <si>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</si>
  <si>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</si>
  <si>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</si>
  <si>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</si>
  <si>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</si>
  <si>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</si>
  <si>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</si>
  <si>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</si>
  <si>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</si>
  <si>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</si>
  <si>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</si>
  <si>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</si>
  <si>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</si>
  <si>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</si>
  <si>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</si>
  <si>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</si>
  <si>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</si>
  <si>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</si>
  <si>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</si>
  <si>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</si>
  <si>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</si>
  <si>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</si>
  <si>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</si>
  <si>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</si>
  <si>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</si>
  <si>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</si>
  <si>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</si>
  <si>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</si>
  <si>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</si>
  <si>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</si>
  <si>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</si>
  <si>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</si>
  <si>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</si>
  <si>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</si>
  <si>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</si>
  <si>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</si>
  <si>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</si>
  <si>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</si>
  <si>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</si>
  <si>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</si>
  <si>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</si>
  <si>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</si>
  <si>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</si>
  <si>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</si>
  <si>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</si>
  <si>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</si>
  <si>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</si>
  <si>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</si>
  <si>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</si>
  <si>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</si>
  <si>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</si>
  <si>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</si>
  <si>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</si>
  <si>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</si>
  <si>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</si>
  <si>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</si>
  <si>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</si>
  <si>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</si>
  <si>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</si>
  <si>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</si>
  <si>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</si>
  <si>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</si>
  <si>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</si>
  <si>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</si>
  <si>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</si>
  <si>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</si>
  <si>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</si>
  <si>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</si>
  <si>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</si>
  <si>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</si>
  <si>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</si>
  <si>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</si>
  <si>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</si>
  <si>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</si>
  <si>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</si>
  <si>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</si>
  <si>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</si>
  <si>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</si>
  <si>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</si>
  <si>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</si>
  <si>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</si>
  <si>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</si>
  <si>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</si>
  <si>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</si>
  <si>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</si>
  <si>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</si>
  <si>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</si>
  <si>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</si>
  <si>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</si>
  <si>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</si>
  <si>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</si>
  <si>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</si>
  <si>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</si>
  <si>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</si>
  <si>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</si>
  <si>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</si>
  <si>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</si>
  <si>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</si>
  <si>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</si>
  <si>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</si>
  <si>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</si>
  <si>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</si>
  <si>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</si>
  <si>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</si>
  <si>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</si>
  <si>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</si>
  <si>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</si>
  <si>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</si>
  <si>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</si>
  <si>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</si>
  <si>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</si>
  <si>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</si>
  <si>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</si>
  <si>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</si>
  <si>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</si>
  <si>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</si>
  <si>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</si>
  <si>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</si>
  <si>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</si>
  <si>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</si>
  <si>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</si>
  <si>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</si>
  <si>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</si>
  <si>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</si>
  <si>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</si>
  <si>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</si>
  <si>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</si>
  <si>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</si>
  <si>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</si>
  <si>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</si>
  <si>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</si>
  <si>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</si>
  <si>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</si>
  <si>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</si>
  <si>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</si>
  <si>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</si>
  <si>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</si>
  <si>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</si>
  <si>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</si>
  <si>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</si>
  <si>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</si>
  <si>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</si>
  <si>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</si>
  <si>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</si>
  <si>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</si>
  <si>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</si>
  <si>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</si>
  <si>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</si>
  <si>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</si>
  <si>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</si>
  <si>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</si>
  <si>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</si>
  <si>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</si>
  <si>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</si>
  <si>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</si>
  <si>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</si>
  <si>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</si>
  <si>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</si>
  <si>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</si>
  <si>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</si>
  <si>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</si>
  <si>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</si>
  <si>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</si>
  <si>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</si>
  <si>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</si>
  <si>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</si>
  <si>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</si>
  <si>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</si>
  <si>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</si>
  <si>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</si>
  <si>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</si>
  <si>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</si>
  <si>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</si>
  <si>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</si>
  <si>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</si>
  <si>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</si>
  <si>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</si>
  <si>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</si>
  <si>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</si>
  <si>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</si>
  <si>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</si>
  <si>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</si>
  <si>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</si>
  <si>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</si>
  <si>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</si>
  <si>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</si>
  <si>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</si>
  <si>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</si>
  <si>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</si>
  <si>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</si>
  <si>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</si>
  <si>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</si>
  <si>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</si>
  <si>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</si>
  <si>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</si>
  <si>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</si>
  <si>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</si>
  <si>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</si>
  <si>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</si>
  <si>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</si>
  <si>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</si>
  <si>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</si>
  <si>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</si>
  <si>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</si>
  <si>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</si>
  <si>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</si>
  <si>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</si>
  <si>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</si>
  <si>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</si>
  <si>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</si>
  <si>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</si>
  <si>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</si>
  <si>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</si>
  <si>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</si>
  <si>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</si>
  <si>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</si>
  <si>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</si>
  <si>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</si>
  <si>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</si>
  <si>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</si>
  <si>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</si>
  <si>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</si>
  <si>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</si>
  <si>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</si>
  <si>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</si>
  <si>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</si>
  <si>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</si>
  <si>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</si>
  <si>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</si>
  <si>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</si>
  <si>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</si>
  <si>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</si>
  <si>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</si>
  <si>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</si>
  <si>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</si>
  <si>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</si>
  <si>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</si>
  <si>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</si>
  <si>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</si>
  <si>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</si>
  <si>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</si>
  <si>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</si>
  <si>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</si>
  <si>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</si>
  <si>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</si>
  <si>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</si>
  <si>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</si>
  <si>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</si>
  <si>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</si>
  <si>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</si>
  <si>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</si>
  <si>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</si>
  <si>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</si>
  <si>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</si>
  <si>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</si>
  <si>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</si>
  <si>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</si>
  <si>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</si>
  <si>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</si>
  <si>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</si>
  <si>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</si>
  <si>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</si>
  <si>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</si>
  <si>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</si>
  <si>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</si>
  <si>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</si>
  <si>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</si>
  <si>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</si>
  <si>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</si>
  <si>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</si>
  <si>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</si>
  <si>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</si>
  <si>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</si>
  <si>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</si>
  <si>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</si>
  <si>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</si>
  <si>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</si>
  <si>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</si>
  <si>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</si>
  <si>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</si>
  <si>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</si>
  <si>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</si>
  <si>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</si>
  <si>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</si>
  <si>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</si>
  <si>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</si>
  <si>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</si>
  <si>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</si>
  <si>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</si>
  <si>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</si>
  <si>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</si>
  <si>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</si>
  <si>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</si>
  <si>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</si>
  <si>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</si>
  <si>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</si>
  <si>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</si>
  <si>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</si>
  <si>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</si>
  <si>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</si>
  <si>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</si>
  <si>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</si>
  <si>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</si>
  <si>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</si>
  <si>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</si>
  <si>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</si>
  <si>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</si>
  <si>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</si>
  <si>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</si>
  <si>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</si>
  <si>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</si>
  <si>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</si>
  <si>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</si>
  <si>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</si>
  <si>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</si>
  <si>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</si>
  <si>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</si>
  <si>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</si>
  <si>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</si>
  <si>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</si>
  <si>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</si>
  <si>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</si>
  <si>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</si>
  <si>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</si>
  <si>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</si>
  <si>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</si>
  <si>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</si>
  <si>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</si>
  <si>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</si>
  <si>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</si>
  <si>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</si>
  <si>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</si>
  <si>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</si>
  <si>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</si>
  <si>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</si>
  <si>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</si>
  <si>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</si>
  <si>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</si>
  <si>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</si>
  <si>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</si>
  <si>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</si>
  <si>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</si>
  <si>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</si>
  <si>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</si>
  <si>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</si>
  <si>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</si>
  <si>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</si>
  <si>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</si>
  <si>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</si>
  <si>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</si>
  <si>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</si>
  <si>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</si>
  <si>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</si>
  <si>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</si>
  <si>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</si>
  <si>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</si>
  <si>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</si>
  <si>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</si>
  <si>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</si>
  <si>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</si>
  <si>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</si>
  <si>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</si>
  <si>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</si>
  <si>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</si>
  <si>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</si>
  <si>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</si>
  <si>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</si>
  <si>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</si>
  <si>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</si>
  <si>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</si>
  <si>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</si>
  <si>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</si>
  <si>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</si>
  <si>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</si>
  <si>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</si>
  <si>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</si>
  <si>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</si>
  <si>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</si>
  <si>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</si>
  <si>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</si>
  <si>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</si>
  <si>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</si>
  <si>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</si>
  <si>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</si>
  <si>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</si>
  <si>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</si>
  <si>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</si>
  <si>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</si>
  <si>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</si>
  <si>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</si>
  <si>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</si>
  <si>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</si>
  <si>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</si>
  <si>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</si>
  <si>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</si>
  <si>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</si>
  <si>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</si>
  <si>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</si>
  <si>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</si>
  <si>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</si>
  <si>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</si>
  <si>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</si>
  <si>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</si>
  <si>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</si>
  <si>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</si>
  <si>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</si>
  <si>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</si>
  <si>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</si>
  <si>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</si>
  <si>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</si>
  <si>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</si>
  <si>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</si>
  <si>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</si>
  <si>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</si>
  <si>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</si>
  <si>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</si>
  <si>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</si>
  <si>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</si>
  <si>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</si>
  <si>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</si>
  <si>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</si>
  <si>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</si>
  <si>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</si>
  <si>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</si>
  <si>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</si>
  <si>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</si>
  <si>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</si>
  <si>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</si>
  <si>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</si>
  <si>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</si>
  <si>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</si>
  <si>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</si>
  <si>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</si>
  <si>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</si>
  <si>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</si>
  <si>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</si>
  <si>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</si>
  <si>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</si>
  <si>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</si>
  <si>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</si>
  <si>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</si>
  <si>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</si>
  <si>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</si>
  <si>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</si>
  <si>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</si>
  <si>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</si>
  <si>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</si>
  <si>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</si>
  <si>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</si>
  <si>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</si>
  <si>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</si>
  <si>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</si>
  <si>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</si>
  <si>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</si>
  <si>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</si>
  <si>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</si>
  <si>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</si>
  <si>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</si>
  <si>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</si>
  <si>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</si>
  <si>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</si>
  <si>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</si>
  <si>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</si>
  <si>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</si>
  <si>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</si>
  <si>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</si>
  <si>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</si>
  <si>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</si>
  <si>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</si>
  <si>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</si>
  <si>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</si>
  <si>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</si>
  <si>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</si>
  <si>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</si>
  <si>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</si>
  <si>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</si>
  <si>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</si>
  <si>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</si>
  <si>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</si>
  <si>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</si>
  <si>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</si>
  <si>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</si>
  <si>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</si>
  <si>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</si>
  <si>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</si>
  <si>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</si>
  <si>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</si>
  <si>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</si>
  <si>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</si>
  <si>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</si>
  <si>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</si>
  <si>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</si>
  <si>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</si>
  <si>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</si>
  <si>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</si>
  <si>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</si>
  <si>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</si>
  <si>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</si>
  <si>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</si>
  <si>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</si>
  <si>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</si>
  <si>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</si>
  <si>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</si>
  <si>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</si>
  <si>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</si>
  <si>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</si>
  <si>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</si>
  <si>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</si>
  <si>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</si>
  <si>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</si>
  <si>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</si>
  <si>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</si>
  <si>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</si>
  <si>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</si>
  <si>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</si>
  <si>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</si>
  <si>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</si>
  <si>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</si>
  <si>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</si>
  <si>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</si>
  <si>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</si>
  <si>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</si>
  <si>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</si>
  <si>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</si>
  <si>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</si>
  <si>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</si>
  <si>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</si>
  <si>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</si>
  <si>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</si>
  <si>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</si>
  <si>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</si>
  <si>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</si>
  <si>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</si>
  <si>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</si>
  <si>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</si>
  <si>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</si>
  <si>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</si>
  <si>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</si>
  <si>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</si>
  <si>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</si>
  <si>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</si>
  <si>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</si>
  <si>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</si>
  <si>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</si>
  <si>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</si>
  <si>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</si>
  <si>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</si>
  <si>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</si>
  <si>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</si>
  <si>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</si>
  <si>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</si>
  <si>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</si>
  <si>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</si>
  <si>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</si>
  <si>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</si>
  <si>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</si>
  <si>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</si>
  <si>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</si>
  <si>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</si>
  <si>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</si>
  <si>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</si>
  <si>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</si>
  <si>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</si>
  <si>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</si>
  <si>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</si>
  <si>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</si>
  <si>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</si>
  <si>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</si>
  <si>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</si>
  <si>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</si>
  <si>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</si>
  <si>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</si>
  <si>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</si>
  <si>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</si>
  <si>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</si>
  <si>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</si>
  <si>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</si>
  <si>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</si>
  <si>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</si>
  <si>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</si>
  <si>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</si>
  <si>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</si>
  <si>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</si>
  <si>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</si>
  <si>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</si>
  <si>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</si>
  <si>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</si>
  <si>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</si>
  <si>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</si>
  <si>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</si>
  <si>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</si>
  <si>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</si>
  <si>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</si>
  <si>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</si>
  <si>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</si>
  <si>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</si>
  <si>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</si>
  <si>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</si>
  <si>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</si>
  <si>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</si>
  <si>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</si>
  <si>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</si>
  <si>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</si>
  <si>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</si>
  <si>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</si>
  <si>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</si>
  <si>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</si>
  <si>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</si>
  <si>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</si>
  <si>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</si>
  <si>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</si>
  <si>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</si>
  <si>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</si>
  <si>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</si>
  <si>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</si>
  <si>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</si>
  <si>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</si>
  <si>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</si>
  <si>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</si>
  <si>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</si>
  <si>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</si>
  <si>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</si>
  <si>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</si>
  <si>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</si>
  <si>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</si>
  <si>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</si>
  <si>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</si>
  <si>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</si>
  <si>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</si>
  <si>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</si>
  <si>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</si>
  <si>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</si>
  <si>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</si>
  <si>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</si>
  <si>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</si>
  <si>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</si>
  <si>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</si>
  <si>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</si>
  <si>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</si>
  <si>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</si>
  <si>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</si>
  <si>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</si>
  <si>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</si>
  <si>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</si>
  <si>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</si>
  <si>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</si>
  <si>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</si>
  <si>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</si>
  <si>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</si>
  <si>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</si>
  <si>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</si>
  <si>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</si>
  <si>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</si>
  <si>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</si>
  <si>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</si>
  <si>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</si>
  <si>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</si>
  <si>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</si>
  <si>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</si>
  <si>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</si>
  <si>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</si>
  <si>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</si>
  <si>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</si>
  <si>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</si>
  <si>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</si>
  <si>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</si>
  <si>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</si>
  <si>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</si>
  <si>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</si>
  <si>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</si>
  <si>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</si>
  <si>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</si>
  <si>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</si>
  <si>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</si>
  <si>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</si>
  <si>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</si>
  <si>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</si>
  <si>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</si>
  <si>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</si>
  <si>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</si>
  <si>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</si>
  <si>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</si>
  <si>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</si>
  <si>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</si>
  <si>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</si>
  <si>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</si>
  <si>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</si>
  <si>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</si>
  <si>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</si>
  <si>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</si>
  <si>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</si>
  <si>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</si>
  <si>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</si>
  <si>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</si>
  <si>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</si>
  <si>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</si>
  <si>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</si>
  <si>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</si>
  <si>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</si>
  <si>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</si>
  <si>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</si>
  <si>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</si>
  <si>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</si>
  <si>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</si>
  <si>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</si>
  <si>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</si>
  <si>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</si>
  <si>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</si>
  <si>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</si>
  <si>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</si>
  <si>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</si>
  <si>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</si>
  <si>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</si>
  <si>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</si>
  <si>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</si>
  <si>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</si>
  <si>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</si>
  <si>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</si>
  <si>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</si>
  <si>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</si>
  <si>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</si>
  <si>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</si>
  <si>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</si>
  <si>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</si>
  <si>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</si>
  <si>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</si>
  <si>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</si>
  <si>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</si>
  <si>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</si>
  <si>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</si>
  <si>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</si>
  <si>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</si>
  <si>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</si>
  <si>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</si>
  <si>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</si>
  <si>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</si>
  <si>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</si>
  <si>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</si>
  <si>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</si>
  <si>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</si>
  <si>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</si>
  <si>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</si>
  <si>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</si>
  <si>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</si>
  <si>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</si>
  <si>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</si>
  <si>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</si>
  <si>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</si>
  <si>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</si>
  <si>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</si>
  <si>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</si>
  <si>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</si>
  <si>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</si>
  <si>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</si>
  <si>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</si>
  <si>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</si>
  <si>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</si>
  <si>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</si>
  <si>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</si>
  <si>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</si>
  <si>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</si>
  <si>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</si>
  <si>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</si>
  <si>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</si>
  <si>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</si>
  <si>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</si>
  <si>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</si>
  <si>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</si>
  <si>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</si>
  <si>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</si>
  <si>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</si>
  <si>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</si>
  <si>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</si>
  <si>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</si>
  <si>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</si>
  <si>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</si>
  <si>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</si>
  <si>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</si>
  <si>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</si>
  <si>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</si>
  <si>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</si>
  <si>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</si>
  <si>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</si>
  <si>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</si>
  <si>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</si>
  <si>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</si>
  <si>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</si>
  <si>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</si>
  <si>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</si>
  <si>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</si>
  <si>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</si>
  <si>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</si>
  <si>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</si>
  <si>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</si>
  <si>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</si>
  <si>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</si>
  <si>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</si>
  <si>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</si>
  <si>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</si>
  <si>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</si>
  <si>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</si>
  <si>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</si>
  <si>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</si>
  <si>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</si>
  <si>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</si>
  <si>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</si>
  <si>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</si>
  <si>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</si>
  <si>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</si>
  <si>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</si>
  <si>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</si>
  <si>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</si>
  <si>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</si>
  <si>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</si>
  <si>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</si>
  <si>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</si>
  <si>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</si>
  <si>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</si>
  <si>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</si>
  <si>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</si>
  <si>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</si>
  <si>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</si>
  <si>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</si>
  <si>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</si>
  <si>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</si>
  <si>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</si>
  <si>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</si>
  <si>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</si>
  <si>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</si>
  <si>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</si>
  <si>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</si>
  <si>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</si>
  <si>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</si>
  <si>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</si>
  <si>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</si>
  <si>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</si>
  <si>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</si>
  <si>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</si>
  <si>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</si>
  <si>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</si>
  <si>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</si>
  <si>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</si>
  <si>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</si>
  <si>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</si>
  <si>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</si>
  <si>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</si>
  <si>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</si>
  <si>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</si>
  <si>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</si>
  <si>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</si>
  <si>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</si>
  <si>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</si>
  <si>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</si>
  <si>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</si>
  <si>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</si>
  <si>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</si>
  <si>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</si>
  <si>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</si>
  <si>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</si>
  <si>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</si>
  <si>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</si>
  <si>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</si>
  <si>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</si>
  <si>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</si>
  <si>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</si>
  <si>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</si>
  <si>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</si>
  <si>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</si>
  <si>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</si>
  <si>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</si>
  <si>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</si>
  <si>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</si>
  <si>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</si>
  <si>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</si>
  <si>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</si>
  <si>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</si>
  <si>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</si>
  <si>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</si>
  <si>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</si>
  <si>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</si>
  <si>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</si>
  <si>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</si>
  <si>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</si>
  <si>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</si>
  <si>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</si>
  <si>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</si>
  <si>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</si>
  <si>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</si>
  <si>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</si>
  <si>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</si>
  <si>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</si>
  <si>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</si>
  <si>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</si>
  <si>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</si>
  <si>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</si>
  <si>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</si>
  <si>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</si>
  <si>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</si>
  <si>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</si>
  <si>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</si>
  <si>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</si>
  <si>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</si>
  <si>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</si>
  <si>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</si>
  <si>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</si>
  <si>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</si>
  <si>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</si>
  <si>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</si>
  <si>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</si>
  <si>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</si>
  <si>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</si>
  <si>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</si>
  <si>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</si>
  <si>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</si>
  <si>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</si>
  <si>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</si>
  <si>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</si>
  <si>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</si>
  <si>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</si>
  <si>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</si>
  <si>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</si>
  <si>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</si>
  <si>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</si>
  <si>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</si>
  <si>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</si>
  <si>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</si>
  <si>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</si>
  <si>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</si>
  <si>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</si>
  <si>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</si>
  <si>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</si>
  <si>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</si>
  <si>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</si>
  <si>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</si>
  <si>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</si>
  <si>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</si>
  <si>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</si>
  <si>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</si>
  <si>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</si>
  <si>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</si>
  <si>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</si>
  <si>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</si>
  <si>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</si>
  <si>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</si>
  <si>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</si>
  <si>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</si>
  <si>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</si>
  <si>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</si>
  <si>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</si>
  <si>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</si>
  <si>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</si>
  <si>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</si>
  <si>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</si>
  <si>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</si>
  <si>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</si>
  <si>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</si>
  <si>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</si>
  <si>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</si>
  <si>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</si>
  <si>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</si>
  <si>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</si>
  <si>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</si>
  <si>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</si>
  <si>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</si>
  <si>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</si>
  <si>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</si>
  <si>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</si>
  <si>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</si>
  <si>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</si>
  <si>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</si>
  <si>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</si>
  <si>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</si>
  <si>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</si>
  <si>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</si>
  <si>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</si>
  <si>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</si>
  <si>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</si>
  <si>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</si>
  <si>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</si>
  <si>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</si>
  <si>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</si>
  <si>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</si>
  <si>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</si>
  <si>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</si>
  <si>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</si>
  <si>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</si>
  <si>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</si>
  <si>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</si>
  <si>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</si>
  <si>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</si>
  <si>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</si>
  <si>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</si>
  <si>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</si>
  <si>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</si>
  <si>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</si>
  <si>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</si>
  <si>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</si>
  <si>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</si>
  <si>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</si>
  <si>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</si>
  <si>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</si>
  <si>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</si>
  <si>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</si>
  <si>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</si>
  <si>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</si>
  <si>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</si>
  <si>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</si>
  <si>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</si>
  <si>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</si>
  <si>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</si>
  <si>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</si>
  <si>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</si>
  <si>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</si>
  <si>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</si>
  <si>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</si>
  <si>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</si>
  <si>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</si>
  <si>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</si>
  <si>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</si>
  <si>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</si>
  <si>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</si>
  <si>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</si>
  <si>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</si>
  <si>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</si>
  <si>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</si>
  <si>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</si>
  <si>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</si>
  <si>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</si>
  <si>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</si>
  <si>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</si>
  <si>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</si>
  <si>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</si>
  <si>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</si>
  <si>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</si>
  <si>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</si>
  <si>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</si>
  <si>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</si>
  <si>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</si>
  <si>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</si>
  <si>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</si>
  <si>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</si>
  <si>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</si>
  <si>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</si>
  <si>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</si>
  <si>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</si>
  <si>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</si>
  <si>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</si>
  <si>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</si>
  <si>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</si>
  <si>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</si>
  <si>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</si>
  <si>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</si>
  <si>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</si>
  <si>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</si>
  <si>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</si>
  <si>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</si>
  <si>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</si>
  <si>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</si>
  <si>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</si>
  <si>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</si>
  <si>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</si>
  <si>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</si>
  <si>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</si>
  <si>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</si>
  <si>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</si>
  <si>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</si>
  <si>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</si>
  <si>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</si>
  <si>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</si>
  <si>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</si>
  <si>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</si>
  <si>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</si>
  <si>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</si>
  <si>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</si>
  <si>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</si>
  <si>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</si>
  <si>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</si>
  <si>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</si>
  <si>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</si>
  <si>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</si>
  <si>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</si>
  <si>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</si>
  <si>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</si>
  <si>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</si>
  <si>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</si>
  <si>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</si>
  <si>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</si>
  <si>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</si>
  <si>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</si>
  <si>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</si>
  <si>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</si>
  <si>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</si>
  <si>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</si>
  <si>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</si>
  <si>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</si>
  <si>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</si>
  <si>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</si>
  <si>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</si>
  <si>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</si>
  <si>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</si>
  <si>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</si>
  <si>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</si>
  <si>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</si>
  <si>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</si>
  <si>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</si>
  <si>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</si>
  <si>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</si>
  <si>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</si>
  <si>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</si>
  <si>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</si>
  <si>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</si>
  <si>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</si>
  <si>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</si>
  <si>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</si>
  <si>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</si>
  <si>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</si>
  <si>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</si>
  <si>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</si>
  <si>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</si>
  <si>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</si>
  <si>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</si>
  <si>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</si>
  <si>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</si>
  <si>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</si>
  <si>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</si>
  <si>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</si>
  <si>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</si>
  <si>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</si>
  <si>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</si>
  <si>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</si>
  <si>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</si>
  <si>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</si>
  <si>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</si>
  <si>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</si>
  <si>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</si>
  <si>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</si>
  <si>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</si>
  <si>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</si>
  <si>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</si>
  <si>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</si>
  <si>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</si>
  <si>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</si>
  <si>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</si>
  <si>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</si>
  <si>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</si>
  <si>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</si>
  <si>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</si>
  <si>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</si>
  <si>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</si>
  <si>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</si>
  <si>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</si>
  <si>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</si>
  <si>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</si>
  <si>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</si>
  <si>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</si>
  <si>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</si>
  <si>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</si>
  <si>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</si>
  <si>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</si>
  <si>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</si>
  <si>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</si>
  <si>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</si>
  <si>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</si>
  <si>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</si>
  <si>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</si>
  <si>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</si>
  <si>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</si>
  <si>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</si>
  <si>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</si>
  <si>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</si>
  <si>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</si>
  <si>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</si>
  <si>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</si>
  <si>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</si>
  <si>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</si>
  <si>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</si>
  <si>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</si>
  <si>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</si>
  <si>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</si>
  <si>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</si>
  <si>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</si>
  <si>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</si>
  <si>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</si>
  <si>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</si>
  <si>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</si>
  <si>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</si>
  <si>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</si>
  <si>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</si>
  <si>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</si>
  <si>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</si>
  <si>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</si>
  <si>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</si>
  <si>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</si>
  <si>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</si>
  <si>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</si>
  <si>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</si>
  <si>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</si>
  <si>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</si>
  <si>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</si>
  <si>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</si>
  <si>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</si>
  <si>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</si>
  <si>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</si>
  <si>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</si>
  <si>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</si>
  <si>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</si>
  <si>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</si>
  <si>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</si>
  <si>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</si>
  <si>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</si>
  <si>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</si>
  <si>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</si>
  <si>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</si>
  <si>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</si>
  <si>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</si>
  <si>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</si>
  <si>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</si>
  <si>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</si>
  <si>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</si>
  <si>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</si>
  <si>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</si>
  <si>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</si>
  <si>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</si>
  <si>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</si>
  <si>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</si>
  <si>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</si>
  <si>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</si>
  <si>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</si>
  <si>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</si>
  <si>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</si>
  <si>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</si>
  <si>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</si>
  <si>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</si>
  <si>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</si>
  <si>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</si>
  <si>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</si>
  <si>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</si>
  <si>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</si>
  <si>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</si>
  <si>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</si>
  <si>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</si>
  <si>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</si>
  <si>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</si>
  <si>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</si>
  <si>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</si>
  <si>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</si>
  <si>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</si>
  <si>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</si>
  <si>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</si>
  <si>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</si>
  <si>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</si>
  <si>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</si>
  <si>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</si>
  <si>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</si>
  <si>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</si>
  <si>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</si>
  <si>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</si>
  <si>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</si>
  <si>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</si>
  <si>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</si>
  <si>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</si>
  <si>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</si>
  <si>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</si>
  <si>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</si>
  <si>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</si>
  <si>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</si>
  <si>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</si>
  <si>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</si>
  <si>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</si>
  <si>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</si>
  <si>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</si>
  <si>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</si>
  <si>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</si>
  <si>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</si>
  <si>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</si>
  <si>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</si>
  <si>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</si>
  <si>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</si>
  <si>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</si>
  <si>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</si>
  <si>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</si>
  <si>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</si>
  <si>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</si>
  <si>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</si>
  <si>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</si>
  <si>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</si>
  <si>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</si>
  <si>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</si>
  <si>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</si>
  <si>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</si>
  <si>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</si>
  <si>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</si>
  <si>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</si>
  <si>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</si>
  <si>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</si>
  <si>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</si>
  <si>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</si>
  <si>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</si>
  <si>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</si>
  <si>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</si>
  <si>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</si>
  <si>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</si>
  <si>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</si>
  <si>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</si>
  <si>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</si>
  <si>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</si>
  <si>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</si>
  <si>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</si>
  <si>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</si>
  <si>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</si>
  <si>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</si>
  <si>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</si>
  <si>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</si>
  <si>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</si>
  <si>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</si>
  <si>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</si>
  <si>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</si>
  <si>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</si>
  <si>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</si>
  <si>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</si>
  <si>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</si>
  <si>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</si>
  <si>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</si>
  <si>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</si>
  <si>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</si>
  <si>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</si>
  <si>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</si>
  <si>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</si>
  <si>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</si>
  <si>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</si>
  <si>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</si>
  <si>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</si>
  <si>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</si>
  <si>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</si>
  <si>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</si>
  <si>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</si>
  <si>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</si>
  <si>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</si>
  <si>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</si>
  <si>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</si>
  <si>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</si>
  <si>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</si>
  <si>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</si>
  <si>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</si>
  <si>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</si>
  <si>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</si>
  <si>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</si>
  <si>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</si>
  <si>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</si>
  <si>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</si>
  <si>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</si>
  <si>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</si>
  <si>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</si>
  <si>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</si>
  <si>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</si>
  <si>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</si>
  <si>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</si>
  <si>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</si>
  <si>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</si>
  <si>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</si>
  <si>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</si>
  <si>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</si>
  <si>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</si>
  <si>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</si>
  <si>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</si>
  <si>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</si>
  <si>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</si>
  <si>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</si>
  <si>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</si>
  <si>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</si>
  <si>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</si>
  <si>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</si>
  <si>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</si>
  <si>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</si>
  <si>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</si>
  <si>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</si>
  <si>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</si>
  <si>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</si>
  <si>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</si>
  <si>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</si>
  <si>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</si>
  <si>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</si>
  <si>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</si>
  <si>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</si>
  <si>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</si>
  <si>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</si>
  <si>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</si>
  <si>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</si>
  <si>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</si>
  <si>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</si>
  <si>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</si>
  <si>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</si>
  <si>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</si>
  <si>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</si>
  <si>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</si>
  <si>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</si>
  <si>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</si>
  <si>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</si>
  <si>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</si>
  <si>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</si>
  <si>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</si>
  <si>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</si>
  <si>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</si>
  <si>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</si>
  <si>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</si>
  <si>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</si>
  <si>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</si>
  <si>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</si>
  <si>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</si>
  <si>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</si>
  <si>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</si>
  <si>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</si>
  <si>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</si>
  <si>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</si>
  <si>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</si>
  <si>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</si>
  <si>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</si>
  <si>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</si>
  <si>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</si>
  <si>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</si>
  <si>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</si>
  <si>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</si>
  <si>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</si>
  <si>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</si>
  <si>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</si>
  <si>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</si>
  <si>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</si>
  <si>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</si>
  <si>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</si>
  <si>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</si>
  <si>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</si>
  <si>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</si>
  <si>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</si>
  <si>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</si>
  <si>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</si>
  <si>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</si>
  <si>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</si>
  <si>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</si>
  <si>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</si>
  <si>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</si>
  <si>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</si>
  <si>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</si>
  <si>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</si>
  <si>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</si>
  <si>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</si>
  <si>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</si>
  <si>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</si>
  <si>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</si>
  <si>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</si>
  <si>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</si>
  <si>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</si>
  <si>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</si>
  <si>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</si>
  <si>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</si>
  <si>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</si>
  <si>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</si>
  <si>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</si>
  <si>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</si>
  <si>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</si>
  <si>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</si>
  <si>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</si>
  <si>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</si>
  <si>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</si>
  <si>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</si>
  <si>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</si>
  <si>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</si>
  <si>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</si>
  <si>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</si>
  <si>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</si>
  <si>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</si>
  <si>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</si>
  <si>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</si>
  <si>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</si>
  <si>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</si>
  <si>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</si>
  <si>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</si>
  <si>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</si>
  <si>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</si>
  <si>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</si>
  <si>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</si>
  <si>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</si>
  <si>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</si>
  <si>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</si>
  <si>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</si>
  <si>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</si>
  <si>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</si>
  <si>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</si>
  <si>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</si>
  <si>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</si>
  <si>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</si>
  <si>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</si>
  <si>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</si>
  <si>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</si>
  <si>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</si>
  <si>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</si>
  <si>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</si>
  <si>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</si>
  <si>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</si>
  <si>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</si>
  <si>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</si>
  <si>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</si>
  <si>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</si>
  <si>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</si>
  <si>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</si>
  <si>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</si>
  <si>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</si>
  <si>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</si>
  <si>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</si>
  <si>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</si>
  <si>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</si>
  <si>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</si>
  <si>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</si>
  <si>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</si>
  <si>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</si>
  <si>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</si>
  <si>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</si>
  <si>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</si>
  <si>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</si>
  <si>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</si>
  <si>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</si>
  <si>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</si>
  <si>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</si>
  <si>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</si>
  <si>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</si>
  <si>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</si>
  <si>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</si>
  <si>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</si>
  <si>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</si>
  <si>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</si>
  <si>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</si>
  <si>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</si>
  <si>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</si>
  <si>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</si>
  <si>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</si>
  <si>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</si>
  <si>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</si>
  <si>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</si>
  <si>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</si>
  <si>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</si>
  <si>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</si>
  <si>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</si>
  <si>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</si>
  <si>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</si>
  <si>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</si>
  <si>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</si>
  <si>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</si>
  <si>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</si>
  <si>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</si>
  <si>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</si>
  <si>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</si>
  <si>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</si>
  <si>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</si>
  <si>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</si>
  <si>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</si>
  <si>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</si>
  <si>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</si>
  <si>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</si>
  <si>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</si>
  <si>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</si>
  <si>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</si>
  <si>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</si>
  <si>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</si>
  <si>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</si>
  <si>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</si>
  <si>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</si>
  <si>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</si>
  <si>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</si>
  <si>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</si>
  <si>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</si>
  <si>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</si>
  <si>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</si>
  <si>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</si>
  <si>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</si>
  <si>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</si>
  <si>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</si>
  <si>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</si>
  <si>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</si>
  <si>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</si>
  <si>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</si>
  <si>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</si>
  <si>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</si>
  <si>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</si>
  <si>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</si>
  <si>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</si>
  <si>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</si>
  <si>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</si>
  <si>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</si>
  <si>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</si>
  <si>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</si>
  <si>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</si>
  <si>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</si>
  <si>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</si>
  <si>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</si>
  <si>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</si>
  <si>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</si>
  <si>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</si>
  <si>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</si>
  <si>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</si>
  <si>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</si>
  <si>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</si>
  <si>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</si>
  <si>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</si>
  <si>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</si>
  <si>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</si>
  <si>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</si>
  <si>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</si>
  <si>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</si>
  <si>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</si>
  <si>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</si>
  <si>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</si>
  <si>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</si>
  <si>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</si>
  <si>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</si>
  <si>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</si>
  <si>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</si>
  <si>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</si>
  <si>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</si>
  <si>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</si>
  <si>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</si>
  <si>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</si>
  <si>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</si>
  <si>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</si>
  <si>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</si>
  <si>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</si>
  <si>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</si>
  <si>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</si>
  <si>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</si>
  <si>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</si>
  <si>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</si>
  <si>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</si>
  <si>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</si>
  <si>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</si>
  <si>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</si>
  <si>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</si>
  <si>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</si>
  <si>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</si>
  <si>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</si>
  <si>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</si>
  <si>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</si>
  <si>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</si>
  <si>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</si>
  <si>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</si>
  <si>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</si>
  <si>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</si>
  <si>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</si>
  <si>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</si>
  <si>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</si>
  <si>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</si>
  <si>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</si>
  <si>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</si>
  <si>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</si>
  <si>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</si>
  <si>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</si>
  <si>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</si>
  <si>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</si>
  <si>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</si>
  <si>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</si>
  <si>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</si>
  <si>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</si>
  <si>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</si>
  <si>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</si>
  <si>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</si>
  <si>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</si>
  <si>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</si>
  <si>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</si>
  <si>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</si>
  <si>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</si>
  <si>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</si>
  <si>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</si>
  <si>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</si>
  <si>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</si>
  <si>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</si>
  <si>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</si>
  <si>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</si>
  <si>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</si>
  <si>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</si>
  <si>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</si>
  <si>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</si>
  <si>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</si>
  <si>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</si>
  <si>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</si>
  <si>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</si>
  <si>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</si>
  <si>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</si>
  <si>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</si>
  <si>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</si>
  <si>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</si>
  <si>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</si>
  <si>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</si>
  <si>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</si>
  <si>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</si>
  <si>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</si>
  <si>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</si>
  <si>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</si>
  <si>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</si>
  <si>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</si>
  <si>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</si>
  <si>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</si>
  <si>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</si>
  <si>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</si>
  <si>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</si>
  <si>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</si>
  <si>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</si>
  <si>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</si>
  <si>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</si>
  <si>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</si>
  <si>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</si>
  <si>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</si>
  <si>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</si>
  <si>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</si>
  <si>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</si>
  <si>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</si>
  <si>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</si>
  <si>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</si>
  <si>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</si>
  <si>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</si>
  <si>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</si>
  <si>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</si>
  <si>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</si>
  <si>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</si>
  <si>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</si>
  <si>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</si>
  <si>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</si>
  <si>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</si>
  <si>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</si>
  <si>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</si>
  <si>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</si>
  <si>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</si>
  <si>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</si>
  <si>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</si>
  <si>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</si>
  <si>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</si>
  <si>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</si>
  <si>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</si>
  <si>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</si>
  <si>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</si>
  <si>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</si>
  <si>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</si>
  <si>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</si>
  <si>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</si>
  <si>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</si>
  <si>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</si>
  <si>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</si>
  <si>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</si>
  <si>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</si>
  <si>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</si>
  <si>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</si>
  <si>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</si>
  <si>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</si>
  <si>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</si>
  <si>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</si>
  <si>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</si>
  <si>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</si>
  <si>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</si>
  <si>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</si>
  <si>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</si>
  <si>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</si>
  <si>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</si>
  <si>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</si>
  <si>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</si>
  <si>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</si>
  <si>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</si>
  <si>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</si>
  <si>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</si>
  <si>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</si>
  <si>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</si>
  <si>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</si>
  <si>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</si>
  <si>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</si>
  <si>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</si>
  <si>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</si>
  <si>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</si>
  <si>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</si>
  <si>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</si>
  <si>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</si>
  <si>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</si>
  <si>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</si>
  <si>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</si>
  <si>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</si>
  <si>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</si>
  <si>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</si>
  <si>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</si>
  <si>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</si>
  <si>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</si>
  <si>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</si>
  <si>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</si>
  <si>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</si>
  <si>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</si>
  <si>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</si>
  <si>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</si>
  <si>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</si>
  <si>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</si>
  <si>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</si>
  <si>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</si>
  <si>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</si>
  <si>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</si>
  <si>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</si>
  <si>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</si>
  <si>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</si>
  <si>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</si>
  <si>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</si>
  <si>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</si>
  <si>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</si>
  <si>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</si>
  <si>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</si>
  <si>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</si>
  <si>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</si>
  <si>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</si>
  <si>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</si>
  <si>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</si>
  <si>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</si>
  <si>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</si>
  <si>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</si>
  <si>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</si>
  <si>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</si>
  <si>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</si>
  <si>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</si>
  <si>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</si>
  <si>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</si>
  <si>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</si>
  <si>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</si>
  <si>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</si>
  <si>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</si>
  <si>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</si>
  <si>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</si>
  <si>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</si>
  <si>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</si>
  <si>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</si>
  <si>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</si>
  <si>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</si>
  <si>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</si>
  <si>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</si>
  <si>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</si>
  <si>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</si>
  <si>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</si>
  <si>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</si>
  <si>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</si>
  <si>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</si>
  <si>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</si>
  <si>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</si>
  <si>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</si>
  <si>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</si>
  <si>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</si>
  <si>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</si>
  <si>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</si>
  <si>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</si>
  <si>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</si>
  <si>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</si>
  <si>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</si>
  <si>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</si>
  <si>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</si>
  <si>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</si>
  <si>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</si>
  <si>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</si>
  <si>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</si>
  <si>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</si>
  <si>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</si>
  <si>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</si>
  <si>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</si>
  <si>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</si>
  <si>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</si>
  <si>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</si>
  <si>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</si>
  <si>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</si>
  <si>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</si>
  <si>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</si>
  <si>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</si>
  <si>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</si>
  <si>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</si>
  <si>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</si>
  <si>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</si>
  <si>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</si>
  <si>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</si>
  <si>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</si>
  <si>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</si>
  <si>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</si>
  <si>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</si>
  <si>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</si>
  <si>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</si>
  <si>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</si>
  <si>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</si>
  <si>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</si>
  <si>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</si>
  <si>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</si>
  <si>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</si>
  <si>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</si>
  <si>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</si>
  <si>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</si>
  <si>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</si>
  <si>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</si>
  <si>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</si>
  <si>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</si>
  <si>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</si>
  <si>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</si>
  <si>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</si>
  <si>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</si>
  <si>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</si>
  <si>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</si>
  <si>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</si>
  <si>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</si>
  <si>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</si>
  <si>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</si>
  <si>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</si>
  <si>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</si>
  <si>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</si>
  <si>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</si>
  <si>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</si>
  <si>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</si>
  <si>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</si>
  <si>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</si>
  <si>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</si>
  <si>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</si>
  <si>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</si>
  <si>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</si>
  <si>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</si>
  <si>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</si>
  <si>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</si>
  <si>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</si>
  <si>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</si>
  <si>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</si>
  <si>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</si>
  <si>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</si>
  <si>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</si>
  <si>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</si>
  <si>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</si>
  <si>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</si>
  <si>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</si>
  <si>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</si>
  <si>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</si>
  <si>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</si>
  <si>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</si>
  <si>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</si>
  <si>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</si>
  <si>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</si>
  <si>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</si>
  <si>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</si>
  <si>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</si>
  <si>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</si>
  <si>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</si>
  <si>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</si>
  <si>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</si>
  <si>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</si>
  <si>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</si>
  <si>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</si>
  <si>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</si>
  <si>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</si>
  <si>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</si>
  <si>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</si>
  <si>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</si>
  <si>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</si>
  <si>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</si>
  <si>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</si>
  <si>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</si>
  <si>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</si>
  <si>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</si>
  <si>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</si>
  <si>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</si>
  <si>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</si>
  <si>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</si>
  <si>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</si>
  <si>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</si>
  <si>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</si>
  <si>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</si>
  <si>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</si>
  <si>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</si>
  <si>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</si>
  <si>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</si>
  <si>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</si>
  <si>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</si>
  <si>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</si>
  <si>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</si>
  <si>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</si>
  <si>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</si>
  <si>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</si>
  <si>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</si>
  <si>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</si>
  <si>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</si>
  <si>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</si>
  <si>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</si>
  <si>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</si>
  <si>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</si>
  <si>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</si>
  <si>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</si>
  <si>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</si>
  <si>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</si>
  <si>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</si>
  <si>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</si>
  <si>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</si>
  <si>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</si>
  <si>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</si>
  <si>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</si>
  <si>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</si>
  <si>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</si>
  <si>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</si>
  <si>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</si>
  <si>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</si>
  <si>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</si>
  <si>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</si>
  <si>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</si>
  <si>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</si>
  <si>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</si>
  <si>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</si>
  <si>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</si>
  <si>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</si>
  <si>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</si>
  <si>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</si>
  <si>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</si>
  <si>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</si>
  <si>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</si>
  <si>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</si>
  <si>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</si>
  <si>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</si>
  <si>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</si>
  <si>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</si>
  <si>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</si>
  <si>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</si>
  <si>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</si>
  <si>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</si>
  <si>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</si>
  <si>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</si>
  <si>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</si>
  <si>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</si>
  <si>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</si>
  <si>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</si>
  <si>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</si>
  <si>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</si>
  <si>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</si>
  <si>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</si>
  <si>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</si>
  <si>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</si>
  <si>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</si>
  <si>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</si>
  <si>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</si>
  <si>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</si>
  <si>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</si>
  <si>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</si>
  <si>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</si>
  <si>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</si>
  <si>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</si>
  <si>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</si>
  <si>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</si>
  <si>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</si>
  <si>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</si>
  <si>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</si>
  <si>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</si>
  <si>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</si>
  <si>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</si>
  <si>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</si>
  <si>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</si>
  <si>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</si>
  <si>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</si>
  <si>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</si>
  <si>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</si>
  <si>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</si>
  <si>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</si>
  <si>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</si>
  <si>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</si>
  <si>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</si>
  <si>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</si>
  <si>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</si>
  <si>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</si>
  <si>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</si>
  <si>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</si>
  <si>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</si>
  <si>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</si>
  <si>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</si>
  <si>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</si>
  <si>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</si>
  <si>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</si>
  <si>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</si>
  <si>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</si>
  <si>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</si>
  <si>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</si>
  <si>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</si>
  <si>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</si>
  <si>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</si>
  <si>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</si>
  <si>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</si>
  <si>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</si>
  <si>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</si>
  <si>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</si>
  <si>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</si>
  <si>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</si>
  <si>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</si>
  <si>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</si>
  <si>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</si>
  <si>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</si>
  <si>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</si>
  <si>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</si>
  <si>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</si>
  <si>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</si>
  <si>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</si>
  <si>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</si>
  <si>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</si>
  <si>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</si>
  <si>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</si>
  <si>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</si>
  <si>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</si>
  <si>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</si>
  <si>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</si>
  <si>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</si>
  <si>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</si>
  <si>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</si>
  <si>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</si>
  <si>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</si>
  <si>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</si>
  <si>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</si>
  <si>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</si>
  <si>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</si>
  <si>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</si>
  <si>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</si>
  <si>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</si>
  <si>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</si>
  <si>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</si>
  <si>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</si>
  <si>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</si>
  <si>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</si>
  <si>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</si>
  <si>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</si>
  <si>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</si>
  <si>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</si>
  <si>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</si>
  <si>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</si>
  <si>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</si>
  <si>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</si>
  <si>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</si>
  <si>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</si>
  <si>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</si>
  <si>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</si>
  <si>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</si>
  <si>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</si>
  <si>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</si>
  <si>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</si>
  <si>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</si>
  <si>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</si>
  <si>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</si>
  <si>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</si>
  <si>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</si>
  <si>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</si>
  <si>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</si>
  <si>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</si>
  <si>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</si>
  <si>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</si>
  <si>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</si>
  <si>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</si>
  <si>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</si>
  <si>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</si>
  <si>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</si>
  <si>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</si>
  <si>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</si>
  <si>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</si>
  <si>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</si>
  <si>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</si>
  <si>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</si>
  <si>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</si>
  <si>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</si>
  <si>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</si>
  <si>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</si>
  <si>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</si>
  <si>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</si>
  <si>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</si>
  <si>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</si>
  <si>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</si>
  <si>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</si>
  <si>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</si>
  <si>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</si>
  <si>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</si>
  <si>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</si>
  <si>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</si>
  <si>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</si>
  <si>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</si>
  <si>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</si>
  <si>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</si>
  <si>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</si>
  <si>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</si>
  <si>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</si>
  <si>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</si>
  <si>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</si>
  <si>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</si>
  <si>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</si>
  <si>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</si>
  <si>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</si>
  <si>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</si>
  <si>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</si>
  <si>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</si>
  <si>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</si>
  <si>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</si>
  <si>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</si>
  <si>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</si>
  <si>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</si>
  <si>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</si>
  <si>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</si>
  <si>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</si>
  <si>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</si>
  <si>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</si>
  <si>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</si>
  <si>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</si>
  <si>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</si>
  <si>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</si>
  <si>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</si>
  <si>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</si>
  <si>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</si>
  <si>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</si>
  <si>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</si>
  <si>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</si>
  <si>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</si>
  <si>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</si>
  <si>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</si>
  <si>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</si>
  <si>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</si>
  <si>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</si>
  <si>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</si>
  <si>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</si>
  <si>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</si>
  <si>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</si>
  <si>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</si>
  <si>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</si>
  <si>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</si>
  <si>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</si>
  <si>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</si>
  <si>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</si>
  <si>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</si>
  <si>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</si>
  <si>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</si>
  <si>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</si>
  <si>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</si>
  <si>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</si>
  <si>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</si>
  <si>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</si>
  <si>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</si>
  <si>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</si>
  <si>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</si>
  <si>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</si>
  <si>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</si>
  <si>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</si>
  <si>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</si>
  <si>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</si>
  <si>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</si>
  <si>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</si>
  <si>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</si>
  <si>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</si>
  <si>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</si>
  <si>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</si>
  <si>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</si>
  <si>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</si>
  <si>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</si>
  <si>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</si>
  <si>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</si>
  <si>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</si>
  <si>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</si>
  <si>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</si>
  <si>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</si>
  <si>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</si>
  <si>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</si>
  <si>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</si>
  <si>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</si>
  <si>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</si>
  <si>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</si>
  <si>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</si>
  <si>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</si>
  <si>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</si>
  <si>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</si>
  <si>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</si>
  <si>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</si>
  <si>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</si>
  <si>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</si>
  <si>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</si>
  <si>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</si>
  <si>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</si>
  <si>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</si>
  <si>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</si>
  <si>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</si>
  <si>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</si>
  <si>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</si>
  <si>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</si>
  <si>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</si>
  <si>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</si>
  <si>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</si>
  <si>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</si>
  <si>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</si>
  <si>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</si>
  <si>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</si>
  <si>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</si>
  <si>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</si>
  <si>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</si>
  <si>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</si>
  <si>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</si>
  <si>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</si>
  <si>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</si>
  <si>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</si>
  <si>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</si>
  <si>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</si>
  <si>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</si>
  <si>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</si>
  <si>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</si>
  <si>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</si>
  <si>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</si>
  <si>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</si>
  <si>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</si>
  <si>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</si>
  <si>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</si>
  <si>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</si>
  <si>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</si>
  <si>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</si>
  <si>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</si>
  <si>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</si>
  <si>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</si>
  <si>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</si>
  <si>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</si>
  <si>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</si>
  <si>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</si>
  <si>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</si>
  <si>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</si>
  <si>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</si>
  <si>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</si>
  <si>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</si>
  <si>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</si>
  <si>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</si>
  <si>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</si>
  <si>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</si>
  <si>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</si>
  <si>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</si>
  <si>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</si>
  <si>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</si>
  <si>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</si>
  <si>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</si>
  <si>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</si>
  <si>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</si>
  <si>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</si>
  <si>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</si>
  <si>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</si>
  <si>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</si>
  <si>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</si>
  <si>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</si>
  <si>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</si>
  <si>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</si>
  <si>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</si>
  <si>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</si>
  <si>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</si>
  <si>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</si>
  <si>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</si>
  <si>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</si>
  <si>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</si>
  <si>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</si>
  <si>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</si>
  <si>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</si>
  <si>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</si>
  <si>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</si>
  <si>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</si>
  <si>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</si>
  <si>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</si>
  <si>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</si>
  <si>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</si>
  <si>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</si>
  <si>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</si>
  <si>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</si>
  <si>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</si>
  <si>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</si>
  <si>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</si>
  <si>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</si>
  <si>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</si>
  <si>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</si>
  <si>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</si>
  <si>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</si>
  <si>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</si>
  <si>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</si>
  <si>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</si>
  <si>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</si>
  <si>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</si>
  <si>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</si>
  <si>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</si>
  <si>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</si>
  <si>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</si>
  <si>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</si>
  <si>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</si>
  <si>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</si>
  <si>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</si>
  <si>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</si>
  <si>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</si>
  <si>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</si>
  <si>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</si>
  <si>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</si>
  <si>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</si>
  <si>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</si>
  <si>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</si>
  <si>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</si>
  <si>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</si>
  <si>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</si>
  <si>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</si>
  <si>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</si>
  <si>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</si>
  <si>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</si>
  <si>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</si>
  <si>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</si>
  <si>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</si>
  <si>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</si>
  <si>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</si>
  <si>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</si>
  <si>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</si>
  <si>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</si>
  <si>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</si>
  <si>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</si>
  <si>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</si>
  <si>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</si>
  <si>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</si>
  <si>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</si>
  <si>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</si>
  <si>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</si>
  <si>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</si>
  <si>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</si>
  <si>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</si>
  <si>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</si>
  <si>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</si>
  <si>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</si>
  <si>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</si>
  <si>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</si>
  <si>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</si>
  <si>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</si>
  <si>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</si>
  <si>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</si>
  <si>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</si>
  <si>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</si>
  <si>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</si>
  <si>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</si>
  <si>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</si>
  <si>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</si>
  <si>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</si>
  <si>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</si>
  <si>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</si>
  <si>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</si>
  <si>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</si>
  <si>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</si>
  <si>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</si>
  <si>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</si>
  <si>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</si>
  <si>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</si>
  <si>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</si>
  <si>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</si>
  <si>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</si>
  <si>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</si>
  <si>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</si>
  <si>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</si>
  <si>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</si>
  <si>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</si>
  <si>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</si>
  <si>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</si>
  <si>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</si>
  <si>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</si>
  <si>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</si>
  <si>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</si>
  <si>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</si>
  <si>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</si>
  <si>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</si>
  <si>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</si>
  <si>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</si>
  <si>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</si>
  <si>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</si>
  <si>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</si>
  <si>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</si>
  <si>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</si>
  <si>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</si>
  <si>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</si>
  <si>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</si>
  <si>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</si>
  <si>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</si>
  <si>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</si>
  <si>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</si>
  <si>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</si>
  <si>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</si>
  <si>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</si>
  <si>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</si>
  <si>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</si>
  <si>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</si>
  <si>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</si>
  <si>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</si>
  <si>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</si>
  <si>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</si>
  <si>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</si>
  <si>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</si>
  <si>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</si>
  <si>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</si>
  <si>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</si>
  <si>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</si>
  <si>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</si>
  <si>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</si>
  <si>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</si>
  <si>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</si>
  <si>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</si>
  <si>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</si>
  <si>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</si>
  <si>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</si>
  <si>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</si>
  <si>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</si>
  <si>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</si>
  <si>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</si>
  <si>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</si>
  <si>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</si>
  <si>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</si>
  <si>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</si>
  <si>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</si>
  <si>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</si>
  <si>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</si>
  <si>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</si>
  <si>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</si>
  <si>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</si>
  <si>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</si>
  <si>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</si>
  <si>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</si>
  <si>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</si>
  <si>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</si>
  <si>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</si>
  <si>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</si>
  <si>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</si>
  <si>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</si>
  <si>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</si>
  <si>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</si>
  <si>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</si>
  <si>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</si>
  <si>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</si>
  <si>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</si>
  <si>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</si>
  <si>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</si>
  <si>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</si>
  <si>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</si>
  <si>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</si>
  <si>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</si>
  <si>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</si>
  <si>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</si>
  <si>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</si>
  <si>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</si>
  <si>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</si>
  <si>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</si>
  <si>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</si>
  <si>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</si>
  <si>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</si>
  <si>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</si>
  <si>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</si>
  <si>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</si>
  <si>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</si>
  <si>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</si>
  <si>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</si>
  <si>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</si>
  <si>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</si>
  <si>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</si>
  <si>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</si>
  <si>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</si>
  <si>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</si>
  <si>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</si>
  <si>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</si>
  <si>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</si>
  <si>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</si>
  <si>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</si>
  <si>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</si>
  <si>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</si>
  <si>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</si>
  <si>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</si>
  <si>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</si>
  <si>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</si>
  <si>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</si>
  <si>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</si>
  <si>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</si>
  <si>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</si>
  <si>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</si>
  <si>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</si>
  <si>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</si>
  <si>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</si>
  <si>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</si>
  <si>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</si>
  <si>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</si>
  <si>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</si>
  <si>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</si>
  <si>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</si>
  <si>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</si>
  <si>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</si>
  <si>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</si>
  <si>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</si>
  <si>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</si>
  <si>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</si>
  <si>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</si>
  <si>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</si>
  <si>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</si>
  <si>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</si>
  <si>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</si>
  <si>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</si>
  <si>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</si>
  <si>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</si>
  <si>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</si>
  <si>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</si>
  <si>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</si>
  <si>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</si>
  <si>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</si>
  <si>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</si>
  <si>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</si>
  <si>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</si>
  <si>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</si>
  <si>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</si>
  <si>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</si>
  <si>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</si>
  <si>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</si>
  <si>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</si>
  <si>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</si>
  <si>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</si>
  <si>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</si>
  <si>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</si>
  <si>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</si>
  <si>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</si>
  <si>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</si>
  <si>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</si>
  <si>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</si>
  <si>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</si>
  <si>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</si>
  <si>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</si>
  <si>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</si>
  <si>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</si>
  <si>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</si>
  <si>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</si>
  <si>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</si>
  <si>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</si>
  <si>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</si>
  <si>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</si>
  <si>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</si>
  <si>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</si>
  <si>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</si>
  <si>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</si>
  <si>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</si>
  <si>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</si>
  <si>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</si>
  <si>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</si>
  <si>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</si>
  <si>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</si>
  <si>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</si>
  <si>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</si>
  <si>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</si>
  <si>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</si>
  <si>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</si>
  <si>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</si>
  <si>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</si>
  <si>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</si>
  <si>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</si>
  <si>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</si>
  <si>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</si>
  <si>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</si>
  <si>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</si>
  <si>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</si>
  <si>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</si>
  <si>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</si>
  <si>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</si>
  <si>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</si>
  <si>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</si>
  <si>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</si>
  <si>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</si>
  <si>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</si>
  <si>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</si>
  <si>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</si>
  <si>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</si>
  <si>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</si>
  <si>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</si>
  <si>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</si>
  <si>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</si>
  <si>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</si>
  <si>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</si>
  <si>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</si>
  <si>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</si>
  <si>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</si>
  <si>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</si>
  <si>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</si>
  <si>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</si>
  <si>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</si>
  <si>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</si>
  <si>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</si>
  <si>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</si>
  <si>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</si>
  <si>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</si>
  <si>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</si>
  <si>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</si>
  <si>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</si>
  <si>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</si>
  <si>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</si>
  <si>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</si>
  <si>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</si>
  <si>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</si>
  <si>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</si>
  <si>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</si>
  <si>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</si>
  <si>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</si>
  <si>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</si>
  <si>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</si>
  <si>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</si>
  <si>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</si>
  <si>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</si>
  <si>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</si>
  <si>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</si>
  <si>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</si>
  <si>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</si>
  <si>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</si>
  <si>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</si>
  <si>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</si>
  <si>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</si>
  <si>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</si>
  <si>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</si>
  <si>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</si>
  <si>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</si>
  <si>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</si>
  <si>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</si>
  <si>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</si>
  <si>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</si>
  <si>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</si>
  <si>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</si>
  <si>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</si>
  <si>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</si>
  <si>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</si>
  <si>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</si>
  <si>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</si>
  <si>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</si>
  <si>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</si>
  <si>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</si>
  <si>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</si>
  <si>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</si>
  <si>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</si>
  <si>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</si>
  <si>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</si>
  <si>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</si>
  <si>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</si>
  <si>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</si>
  <si>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</si>
  <si>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</si>
  <si>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</si>
  <si>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</si>
  <si>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</si>
  <si>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</si>
  <si>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</si>
  <si>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</si>
  <si>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</si>
  <si>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</si>
  <si>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</si>
  <si>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</si>
  <si>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</si>
  <si>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</si>
  <si>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</si>
  <si>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</si>
  <si>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</si>
  <si>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</si>
  <si>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</si>
  <si>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</si>
  <si>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</si>
  <si>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</si>
  <si>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</si>
  <si>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</si>
  <si>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</si>
  <si>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</si>
  <si>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</si>
  <si>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</si>
  <si>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</si>
  <si>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</si>
  <si>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</si>
  <si>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</si>
  <si>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</si>
  <si>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</si>
  <si>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</si>
  <si>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</si>
  <si>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</si>
  <si>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</si>
  <si>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</si>
  <si>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</si>
  <si>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</si>
  <si>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</si>
  <si>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</si>
  <si>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</si>
  <si>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</si>
  <si>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</si>
  <si>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</si>
  <si>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</si>
  <si>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</si>
  <si>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</si>
  <si>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</si>
  <si>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</si>
  <si>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</si>
  <si>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</si>
  <si>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</si>
  <si>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</si>
  <si>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</si>
  <si>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</si>
  <si>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</si>
  <si>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</si>
  <si>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</si>
  <si>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</si>
  <si>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</si>
  <si>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</si>
  <si>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</si>
  <si>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</si>
  <si>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</si>
  <si>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</si>
  <si>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</si>
  <si>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</si>
  <si>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</si>
  <si>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</si>
  <si>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</si>
  <si>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</si>
  <si>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</si>
  <si>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</si>
  <si>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</si>
  <si>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</si>
  <si>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</si>
  <si>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</si>
  <si>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</si>
  <si>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</si>
  <si>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</si>
  <si>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</si>
  <si>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</si>
  <si>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</si>
  <si>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</si>
  <si>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</si>
  <si>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</si>
  <si>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</si>
  <si>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</si>
  <si>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</si>
  <si>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</si>
  <si>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</si>
  <si>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</si>
  <si>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</si>
  <si>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</si>
  <si>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</si>
  <si>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</si>
  <si>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</si>
  <si>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</si>
  <si>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</si>
  <si>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</si>
  <si>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</si>
  <si>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</si>
  <si>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</si>
  <si>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</si>
  <si>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</si>
  <si>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</si>
  <si>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</si>
  <si>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</si>
  <si>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</si>
  <si>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</si>
  <si>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</si>
  <si>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</si>
  <si>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</si>
  <si>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</si>
  <si>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</si>
  <si>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</si>
  <si>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</si>
  <si>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</si>
  <si>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</si>
  <si>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</si>
  <si>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</si>
  <si>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</si>
  <si>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</si>
  <si>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</si>
  <si>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</si>
  <si>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</si>
  <si>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</si>
  <si>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</si>
  <si>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</si>
  <si>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</si>
  <si>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</si>
  <si>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</si>
  <si>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</si>
  <si>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</si>
  <si>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</si>
  <si>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</si>
  <si>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</si>
  <si>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</si>
  <si>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</si>
  <si>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</si>
  <si>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</si>
  <si>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</si>
  <si>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</si>
  <si>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</si>
  <si>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</si>
  <si>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</si>
  <si>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</si>
  <si>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</si>
  <si>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</si>
  <si>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</si>
  <si>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</si>
  <si>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</si>
  <si>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</si>
  <si>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</si>
  <si>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</si>
  <si>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</si>
  <si>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</si>
  <si>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</si>
  <si>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</si>
  <si>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</si>
  <si>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</si>
  <si>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</si>
  <si>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</si>
  <si>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</si>
  <si>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</si>
  <si>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</si>
  <si>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</si>
  <si>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</si>
  <si>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</si>
  <si>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</si>
  <si>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</si>
  <si>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</si>
  <si>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</si>
  <si>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</si>
  <si>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</si>
  <si>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</si>
  <si>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</si>
  <si>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</si>
  <si>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</si>
  <si>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</si>
  <si>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</si>
  <si>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</si>
  <si>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</si>
  <si>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</si>
  <si>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</si>
  <si>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</si>
  <si>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</si>
  <si>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</si>
  <si>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</si>
  <si>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</si>
  <si>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</si>
  <si>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</si>
  <si>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</si>
  <si>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</si>
  <si>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</si>
  <si>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</si>
  <si>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</si>
  <si>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</si>
  <si>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</si>
  <si>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</si>
  <si>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</si>
  <si>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</si>
  <si>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</si>
  <si>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</si>
  <si>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</si>
  <si>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</si>
  <si>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</si>
  <si>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</si>
  <si>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</si>
  <si>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</si>
  <si>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</si>
  <si>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</si>
  <si>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</si>
  <si>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</si>
  <si>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</si>
  <si>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</si>
  <si>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</si>
  <si>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</si>
  <si>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</si>
  <si>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</si>
  <si>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</si>
  <si>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</si>
  <si>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</si>
  <si>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</si>
  <si>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</si>
  <si>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</si>
  <si>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</si>
  <si>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</si>
  <si>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</si>
  <si>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</si>
  <si>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</si>
  <si>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</si>
  <si>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</si>
  <si>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</si>
  <si>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</si>
  <si>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</si>
  <si>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</si>
  <si>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</si>
  <si>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</si>
  <si>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</si>
  <si>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</si>
  <si>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</si>
  <si>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</si>
  <si>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</si>
  <si>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</si>
  <si>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</si>
  <si>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</si>
  <si>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</si>
  <si>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</si>
  <si>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</si>
  <si>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</si>
  <si>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</si>
  <si>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</si>
  <si>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</si>
  <si>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</si>
  <si>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</si>
  <si>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</si>
  <si>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</si>
  <si>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</si>
  <si>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</si>
  <si>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</si>
  <si>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</si>
  <si>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</si>
  <si>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</si>
  <si>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</si>
  <si>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</si>
  <si>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</si>
  <si>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</si>
  <si>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</si>
  <si>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</si>
  <si>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</si>
  <si>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</si>
  <si>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</si>
  <si>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</si>
  <si>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</si>
  <si>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</si>
  <si>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</si>
  <si>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</si>
  <si>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</si>
  <si>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</si>
  <si>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</si>
  <si>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</si>
  <si>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</si>
  <si>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</si>
  <si>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</si>
  <si>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</si>
  <si>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</si>
  <si>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</si>
  <si>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</si>
  <si>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</si>
  <si>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</si>
  <si>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</si>
  <si>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</si>
  <si>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</si>
  <si>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</si>
  <si>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</si>
  <si>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</si>
  <si>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</si>
  <si>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</si>
  <si>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</si>
  <si>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</si>
  <si>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</si>
  <si>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</si>
  <si>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</si>
  <si>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</si>
  <si>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</si>
  <si>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</si>
  <si>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</si>
  <si>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</si>
  <si>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</si>
  <si>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</si>
  <si>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</si>
  <si>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</si>
  <si>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</si>
  <si>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</si>
  <si>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</si>
  <si>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</si>
  <si>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</si>
  <si>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</si>
  <si>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</si>
  <si>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</si>
  <si>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</si>
  <si>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</si>
  <si>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</si>
  <si>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</si>
  <si>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</si>
  <si>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</si>
  <si>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</si>
  <si>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</si>
  <si>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</si>
  <si>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</si>
  <si>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</si>
  <si>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</si>
  <si>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</si>
  <si>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</si>
  <si>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</si>
  <si>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</si>
  <si>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</si>
  <si>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</si>
  <si>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</si>
  <si>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</si>
  <si>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</si>
  <si>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</si>
  <si>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</si>
  <si>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</si>
  <si>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</si>
  <si>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</si>
  <si>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</si>
  <si>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</si>
  <si>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</si>
  <si>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</si>
  <si>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</si>
  <si>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</si>
  <si>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</si>
  <si>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</si>
  <si>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</si>
  <si>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</si>
  <si>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</si>
  <si>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</si>
  <si>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</si>
  <si>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</si>
  <si>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</si>
  <si>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</si>
  <si>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</si>
  <si>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</si>
  <si>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</si>
  <si>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</si>
  <si>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</si>
  <si>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</si>
  <si>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</si>
  <si>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</si>
  <si>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</si>
  <si>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</si>
  <si>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</si>
  <si>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</si>
  <si>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</si>
  <si>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</si>
  <si>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</si>
  <si>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</si>
  <si>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</si>
  <si>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</si>
  <si>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</si>
  <si>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</si>
  <si>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</si>
  <si>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</si>
  <si>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</si>
  <si>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</si>
  <si>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</si>
  <si>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</si>
  <si>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</si>
  <si>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</si>
  <si>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</si>
  <si>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</si>
  <si>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</si>
  <si>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</si>
  <si>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</si>
  <si>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</si>
  <si>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</si>
  <si>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</si>
  <si>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</si>
  <si>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</si>
  <si>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</si>
  <si>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</si>
  <si>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</si>
  <si>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</si>
  <si>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</si>
  <si>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</si>
  <si>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</si>
  <si>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</si>
  <si>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</si>
  <si>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</si>
  <si>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</si>
  <si>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</si>
  <si>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</si>
  <si>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</si>
  <si>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</si>
  <si>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</si>
  <si>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</si>
  <si>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</si>
  <si>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</si>
  <si>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</si>
  <si>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</si>
  <si>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</si>
  <si>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</si>
  <si>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</si>
  <si>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</si>
  <si>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</si>
  <si>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</si>
  <si>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</si>
  <si>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</si>
  <si>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</si>
  <si>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</si>
  <si>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</si>
  <si>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</si>
  <si>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</si>
  <si>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</si>
  <si>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</si>
  <si>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</si>
  <si>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</si>
  <si>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</si>
  <si>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</si>
  <si>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</si>
  <si>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</si>
  <si>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</si>
  <si>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</si>
  <si>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</si>
  <si>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</si>
  <si>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</si>
  <si>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</si>
  <si>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</si>
  <si>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</si>
  <si>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</si>
  <si>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</si>
  <si>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</si>
  <si>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</si>
  <si>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</si>
  <si>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</si>
  <si>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</si>
  <si>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</si>
  <si>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</si>
  <si>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</si>
  <si>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</si>
  <si>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</si>
  <si>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</si>
  <si>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</si>
  <si>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</si>
  <si>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</si>
  <si>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</si>
  <si>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</si>
  <si>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</si>
  <si>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</si>
  <si>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</si>
  <si>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</si>
  <si>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</si>
  <si>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</si>
  <si>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</si>
  <si>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</si>
  <si>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</si>
  <si>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</si>
  <si>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</si>
  <si>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</si>
  <si>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</si>
  <si>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</si>
  <si>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</si>
  <si>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</si>
  <si>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</si>
  <si>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</si>
  <si>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</si>
  <si>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</si>
  <si>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</si>
  <si>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</si>
  <si>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</si>
  <si>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</si>
  <si>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</si>
  <si>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</si>
  <si>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</si>
  <si>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</si>
  <si>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</si>
  <si>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</si>
  <si>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</si>
  <si>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</si>
  <si>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</si>
  <si>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</si>
  <si>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</si>
  <si>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</si>
  <si>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</si>
  <si>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</si>
  <si>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</si>
  <si>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</si>
  <si>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</si>
  <si>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</si>
  <si>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</si>
  <si>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</si>
  <si>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</si>
  <si>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</si>
  <si>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</si>
  <si>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</si>
  <si>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</si>
  <si>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</si>
  <si>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</si>
  <si>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</si>
  <si>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</si>
  <si>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</si>
  <si>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</si>
  <si>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</si>
  <si>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</si>
  <si>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</si>
  <si>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</si>
  <si>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</si>
  <si>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</si>
  <si>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</si>
  <si>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</si>
  <si>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</si>
  <si>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</si>
  <si>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</si>
  <si>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</si>
  <si>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</si>
  <si>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</si>
  <si>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</si>
  <si>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</si>
  <si>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</si>
  <si>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</si>
  <si>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</si>
  <si>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</si>
  <si>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</si>
  <si>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</si>
  <si>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</si>
  <si>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</si>
  <si>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</si>
  <si>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</si>
  <si>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</si>
  <si>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</si>
  <si>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</si>
  <si>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</si>
  <si>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</si>
  <si>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</si>
  <si>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</si>
  <si>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</si>
  <si>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</si>
  <si>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</si>
  <si>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</si>
  <si>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</si>
  <si>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</si>
  <si>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</si>
  <si>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</si>
  <si>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</si>
  <si>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</si>
  <si>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</si>
  <si>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</si>
  <si>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</si>
  <si>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</si>
  <si>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</si>
  <si>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</si>
  <si>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</si>
  <si>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</si>
  <si>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</si>
  <si>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</si>
  <si>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</si>
  <si>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</si>
  <si>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</si>
  <si>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</si>
  <si>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</si>
  <si>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</si>
  <si>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</si>
  <si>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</si>
  <si>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</si>
  <si>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</si>
  <si>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</si>
  <si>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</si>
  <si>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</si>
  <si>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</si>
  <si>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</si>
  <si>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</si>
  <si>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</si>
  <si>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</si>
  <si>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</si>
  <si>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</si>
  <si>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</si>
  <si>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</si>
  <si>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</si>
  <si>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</si>
  <si>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</si>
  <si>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</si>
  <si>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</si>
  <si>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</si>
  <si>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</si>
  <si>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</si>
  <si>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</si>
  <si>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</si>
  <si>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</si>
  <si>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</si>
  <si>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</si>
  <si>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</si>
  <si>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</si>
  <si>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</si>
  <si>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</si>
  <si>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</si>
  <si>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</si>
  <si>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</si>
  <si>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</si>
  <si>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</si>
  <si>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</si>
  <si>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</si>
  <si>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</si>
  <si>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</si>
  <si>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</si>
  <si>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</si>
  <si>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</si>
  <si>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</si>
  <si>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</si>
  <si>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</si>
  <si>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</si>
  <si>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</si>
  <si>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</si>
  <si>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</si>
  <si>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</si>
  <si>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</si>
  <si>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</si>
  <si>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</si>
  <si>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</si>
  <si>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</si>
  <si>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</si>
  <si>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</si>
  <si>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</si>
  <si>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</si>
  <si>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</si>
  <si>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</si>
  <si>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</si>
  <si>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</si>
  <si>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</si>
  <si>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</si>
  <si>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</si>
  <si>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</si>
  <si>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</si>
  <si>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</si>
  <si>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</si>
  <si>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</si>
  <si>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</si>
  <si>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</si>
  <si>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</si>
  <si>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</si>
  <si>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</si>
  <si>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</si>
  <si>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</si>
  <si>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</si>
  <si>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</si>
  <si>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</si>
  <si>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</si>
  <si>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</si>
  <si>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</si>
  <si>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</si>
  <si>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</si>
  <si>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</si>
  <si>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</si>
  <si>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</si>
  <si>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</si>
  <si>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</si>
  <si>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</si>
  <si>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</si>
  <si>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</si>
  <si>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</si>
  <si>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</si>
  <si>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</si>
  <si>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</si>
  <si>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</si>
  <si>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</si>
  <si>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</si>
  <si>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</si>
  <si>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</si>
  <si>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</si>
  <si>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</si>
  <si>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</si>
  <si>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</si>
  <si>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</si>
  <si>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</si>
  <si>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</si>
  <si>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</si>
  <si>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</si>
  <si>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</si>
  <si>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</si>
  <si>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</si>
  <si>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</si>
  <si>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</si>
  <si>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</si>
  <si>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</si>
  <si>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</si>
  <si>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</si>
  <si>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</si>
  <si>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</si>
  <si>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</si>
  <si>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</si>
  <si>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</si>
  <si>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</si>
  <si>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</si>
  <si>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</si>
  <si>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</si>
  <si>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</si>
  <si>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</si>
  <si>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</si>
  <si>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</si>
  <si>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</si>
  <si>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</si>
  <si>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</si>
  <si>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</si>
  <si>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</si>
  <si>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</si>
  <si>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</si>
  <si>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</si>
  <si>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</si>
  <si>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</si>
  <si>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</si>
  <si>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</si>
  <si>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</si>
  <si>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</si>
  <si>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</si>
  <si>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</si>
  <si>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</si>
  <si>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</si>
  <si>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</si>
  <si>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</si>
  <si>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</si>
  <si>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</si>
  <si>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</si>
  <si>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</si>
  <si>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</si>
  <si>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</si>
  <si>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</si>
  <si>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</si>
  <si>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</si>
  <si>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</si>
  <si>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</si>
  <si>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</si>
  <si>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</si>
  <si>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</si>
  <si>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</si>
  <si>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</si>
  <si>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</si>
  <si>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</si>
  <si>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</si>
  <si>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</si>
  <si>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</si>
  <si>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</si>
  <si>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</si>
  <si>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</si>
  <si>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</si>
  <si>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</si>
  <si>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</si>
  <si>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</si>
  <si>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</si>
  <si>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</si>
  <si>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</si>
  <si>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</si>
  <si>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</si>
  <si>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</si>
  <si>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</si>
  <si>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</si>
  <si>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</si>
  <si>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</si>
  <si>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</si>
  <si>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</si>
  <si>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</si>
  <si>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</si>
  <si>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</si>
  <si>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</si>
  <si>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</si>
  <si>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</si>
  <si>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</si>
  <si>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</si>
  <si>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</si>
  <si>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</si>
  <si>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</si>
  <si>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</si>
  <si>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</si>
  <si>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</si>
  <si>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</si>
  <si>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</si>
  <si>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</si>
  <si>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</si>
  <si>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</si>
  <si>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</si>
  <si>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</si>
  <si>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</si>
  <si>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</si>
  <si>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</si>
  <si>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</si>
  <si>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</si>
  <si>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</si>
  <si>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</si>
  <si>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</si>
  <si>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</si>
  <si>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</si>
  <si>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</si>
  <si>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</si>
  <si>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</si>
  <si>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</si>
  <si>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</si>
  <si>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</si>
  <si>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</si>
  <si>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</si>
  <si>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</si>
  <si>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</si>
  <si>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</si>
  <si>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</si>
  <si>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</si>
  <si>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</si>
  <si>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</si>
  <si>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</si>
  <si>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</si>
  <si>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</si>
  <si>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</si>
  <si>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</si>
  <si>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</si>
  <si>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</si>
  <si>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</si>
  <si>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</si>
  <si>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</si>
  <si>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</si>
  <si>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</si>
  <si>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</si>
  <si>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</si>
  <si>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</si>
  <si>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</si>
  <si>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</si>
  <si>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</si>
  <si>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</si>
  <si>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</si>
  <si>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</si>
  <si>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</si>
  <si>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</si>
  <si>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</si>
  <si>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</si>
  <si>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</si>
  <si>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</si>
  <si>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</si>
  <si>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</si>
  <si>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</si>
  <si>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</si>
  <si>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</si>
  <si>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</si>
  <si>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</si>
  <si>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</si>
  <si>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</si>
  <si>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</si>
  <si>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</si>
  <si>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</si>
  <si>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</si>
  <si>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</si>
  <si>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</si>
  <si>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</si>
  <si>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</si>
  <si>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</si>
  <si>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</si>
  <si>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</si>
  <si>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</si>
  <si>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</si>
  <si>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</si>
  <si>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</si>
  <si>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</si>
  <si>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</si>
  <si>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</si>
  <si>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</si>
  <si>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</si>
  <si>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</si>
  <si>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</si>
  <si>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</si>
  <si>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</si>
  <si>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</si>
  <si>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</si>
  <si>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</si>
  <si>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</si>
  <si>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</si>
  <si>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</si>
  <si>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</si>
  <si>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</si>
  <si>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</si>
  <si>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</si>
  <si>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</si>
  <si>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</si>
  <si>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</si>
  <si>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</si>
  <si>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</si>
  <si>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</si>
  <si>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</si>
  <si>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</si>
  <si>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</si>
  <si>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</si>
  <si>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</si>
  <si>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</si>
  <si>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</si>
  <si>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</si>
  <si>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</si>
  <si>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</si>
  <si>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</si>
  <si>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</si>
  <si>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</si>
  <si>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</si>
  <si>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</si>
  <si>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</si>
  <si>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</si>
  <si>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</si>
  <si>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</si>
  <si>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</si>
  <si>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</si>
  <si>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</si>
  <si>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</si>
  <si>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</si>
  <si>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</si>
  <si>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</si>
  <si>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</si>
  <si>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</si>
  <si>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</si>
  <si>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</si>
  <si>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</si>
  <si>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</si>
  <si>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</si>
  <si>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</si>
  <si>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</si>
  <si>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</si>
  <si>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</si>
  <si>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</si>
  <si>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</si>
  <si>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</si>
  <si>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</si>
  <si>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</si>
  <si>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</si>
  <si>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</si>
  <si>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</si>
  <si>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</si>
  <si>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</si>
  <si>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</si>
  <si>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</si>
  <si>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</si>
  <si>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</si>
  <si>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</si>
  <si>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</si>
  <si>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</si>
  <si>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</si>
  <si>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</si>
  <si>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</si>
  <si>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</si>
  <si>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</si>
  <si>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</si>
  <si>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</si>
  <si>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</si>
  <si>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</si>
  <si>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</si>
  <si>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</si>
  <si>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</si>
  <si>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</si>
  <si>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</si>
  <si>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</si>
  <si>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</si>
  <si>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</si>
  <si>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</si>
  <si>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</si>
  <si>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</si>
  <si>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</si>
  <si>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</si>
  <si>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</si>
  <si>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</si>
  <si>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</si>
  <si>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</si>
  <si>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</si>
  <si>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</si>
  <si>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</si>
  <si>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</si>
  <si>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</si>
  <si>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</si>
  <si>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</si>
  <si>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</si>
  <si>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</si>
  <si>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</si>
  <si>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</si>
  <si>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</si>
  <si>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</si>
  <si>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</si>
  <si>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</si>
  <si>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</si>
  <si>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</si>
  <si>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</si>
  <si>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</si>
  <si>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</si>
  <si>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</si>
  <si>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</si>
  <si>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</si>
  <si>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</si>
  <si>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</si>
  <si>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</si>
  <si>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</si>
  <si>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</si>
  <si>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</si>
  <si>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</si>
  <si>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</si>
  <si>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</si>
  <si>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</si>
  <si>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</si>
  <si>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</si>
  <si>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</si>
  <si>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</si>
  <si>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</si>
  <si>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</si>
  <si>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</si>
  <si>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</si>
  <si>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</si>
  <si>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</si>
  <si>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</si>
  <si>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</si>
  <si>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</si>
  <si>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</si>
  <si>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</si>
  <si>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</si>
  <si>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</si>
  <si>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</si>
  <si>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</si>
  <si>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</si>
  <si>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</si>
  <si>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</si>
  <si>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</si>
  <si>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</si>
  <si>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</si>
  <si>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</si>
  <si>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</si>
  <si>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</si>
  <si>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</si>
  <si>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</si>
  <si>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</si>
  <si>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</si>
  <si>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</si>
  <si>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</si>
  <si>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</si>
  <si>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</si>
  <si>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</si>
  <si>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</si>
  <si>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</si>
  <si>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</si>
  <si>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</si>
  <si>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</si>
  <si>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</si>
  <si>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</si>
  <si>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</si>
  <si>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</si>
  <si>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</si>
  <si>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</si>
  <si>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</si>
  <si>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</si>
  <si>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</si>
  <si>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</si>
  <si>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</si>
  <si>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</si>
  <si>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</si>
  <si>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</si>
  <si>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</si>
  <si>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</si>
  <si>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</si>
  <si>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</si>
  <si>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</si>
  <si>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</si>
  <si>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</si>
  <si>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</si>
  <si>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</si>
  <si>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</si>
  <si>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</si>
  <si>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</si>
  <si>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</si>
  <si>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</si>
  <si>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</si>
  <si>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</si>
  <si>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</si>
  <si>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</si>
  <si>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</si>
  <si>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</si>
  <si>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</si>
  <si>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</si>
  <si>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</si>
  <si>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</si>
  <si>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</si>
  <si>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</si>
  <si>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</si>
  <si>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</si>
  <si>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</si>
  <si>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</si>
  <si>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</si>
  <si>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</si>
  <si>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</si>
  <si>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</si>
  <si>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</si>
  <si>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</si>
  <si>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</si>
  <si>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</si>
  <si>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</si>
  <si>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</si>
  <si>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</si>
  <si>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</si>
  <si>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</si>
  <si>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</si>
  <si>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</si>
  <si>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</si>
  <si>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</si>
  <si>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</si>
  <si>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</si>
  <si>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</si>
  <si>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</si>
  <si>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</si>
  <si>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</si>
  <si>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</si>
  <si>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</si>
  <si>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</si>
  <si>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</si>
  <si>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</si>
  <si>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</si>
  <si>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</si>
  <si>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</si>
  <si>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</si>
  <si>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</si>
  <si>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</si>
  <si>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</si>
  <si>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</si>
  <si>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</si>
  <si>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</si>
  <si>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</si>
  <si>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</si>
  <si>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</si>
  <si>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</si>
  <si>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</si>
  <si>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</si>
  <si>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</si>
  <si>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</si>
  <si>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</si>
  <si>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</si>
  <si>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</si>
  <si>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</si>
  <si>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</si>
  <si>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</si>
  <si>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</si>
  <si>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</si>
  <si>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</si>
  <si>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</si>
  <si>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</si>
  <si>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</si>
  <si>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</si>
  <si>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</si>
  <si>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</si>
  <si>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</si>
  <si>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</si>
  <si>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</si>
  <si>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</si>
  <si>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</si>
  <si>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</si>
  <si>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</si>
  <si>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</si>
  <si>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</si>
  <si>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</si>
  <si>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</si>
  <si>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</si>
  <si>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</si>
  <si>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</si>
  <si>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</si>
  <si>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</si>
  <si>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</si>
  <si>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</si>
  <si>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</si>
  <si>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</si>
  <si>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</si>
  <si>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</si>
  <si>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</si>
  <si>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</si>
  <si>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</si>
  <si>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</si>
  <si>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</si>
  <si>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</si>
  <si>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</si>
  <si>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</si>
  <si>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</si>
  <si>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</si>
  <si>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</si>
  <si>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</si>
  <si>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</si>
  <si>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</si>
  <si>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</si>
  <si>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</si>
  <si>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</si>
  <si>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</si>
  <si>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</si>
  <si>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</si>
  <si>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</si>
  <si>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</si>
  <si>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</si>
  <si>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</si>
  <si>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</si>
  <si>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</si>
  <si>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</si>
  <si>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</si>
  <si>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</si>
  <si>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</si>
  <si>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</si>
  <si>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</si>
  <si>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</si>
  <si>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</si>
  <si>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</si>
  <si>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</si>
  <si>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</si>
  <si>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</si>
  <si>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</si>
  <si>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</si>
  <si>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</si>
  <si>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</si>
  <si>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</si>
  <si>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</si>
  <si>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</si>
  <si>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</si>
  <si>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</si>
  <si>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</si>
  <si>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</si>
  <si>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</si>
  <si>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</si>
  <si>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</si>
  <si>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</si>
  <si>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</si>
  <si>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</si>
  <si>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</si>
  <si>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</si>
  <si>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</si>
  <si>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</si>
  <si>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</si>
  <si>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</si>
  <si>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</si>
  <si>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</si>
  <si>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</si>
  <si>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</si>
  <si>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</si>
  <si>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</si>
  <si>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</si>
  <si>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</si>
  <si>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</si>
  <si>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</si>
  <si>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</si>
  <si>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</si>
  <si>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</si>
  <si>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</si>
  <si>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</si>
  <si>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</si>
  <si>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</si>
  <si>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</si>
  <si>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</si>
  <si>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</si>
  <si>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</si>
  <si>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</si>
  <si>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</si>
  <si>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</si>
  <si>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</si>
  <si>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</si>
  <si>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</si>
  <si>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</si>
  <si>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</si>
  <si>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</si>
  <si>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</si>
  <si>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</si>
  <si>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</si>
  <si>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</si>
  <si>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</si>
  <si>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</si>
  <si>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</si>
  <si>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</si>
  <si>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</si>
  <si>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</si>
  <si>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</si>
  <si>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</si>
  <si>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</si>
  <si>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</si>
  <si>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</si>
  <si>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</si>
  <si>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</si>
  <si>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</si>
  <si>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</si>
  <si>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</si>
  <si>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</si>
  <si>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</si>
  <si>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</si>
  <si>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</si>
  <si>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</si>
  <si>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</si>
  <si>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</si>
  <si>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</si>
  <si>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</si>
  <si>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</si>
  <si>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</si>
  <si>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</si>
  <si>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</si>
  <si>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</si>
  <si>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</si>
  <si>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</si>
  <si>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</si>
  <si>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</si>
  <si>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</si>
  <si>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</si>
  <si>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</si>
  <si>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</si>
  <si>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</si>
  <si>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</si>
  <si>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</si>
  <si>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</si>
  <si>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</si>
  <si>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</si>
  <si>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</si>
  <si>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</si>
  <si>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</si>
  <si>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</si>
  <si>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</si>
  <si>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</si>
  <si>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</si>
  <si>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</si>
  <si>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</si>
  <si>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</si>
  <si>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</si>
  <si>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</si>
  <si>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</si>
  <si>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</si>
  <si>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</si>
  <si>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</si>
  <si>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</si>
  <si>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</si>
  <si>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</si>
  <si>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</si>
  <si>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</si>
  <si>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</si>
  <si>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</si>
  <si>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</si>
  <si>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</si>
  <si>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</si>
  <si>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</si>
  <si>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</si>
  <si>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</si>
  <si>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</si>
  <si>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</si>
  <si>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</si>
  <si>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</si>
  <si>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</si>
  <si>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</si>
  <si>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</si>
  <si>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</si>
  <si>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</si>
  <si>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</si>
  <si>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</si>
  <si>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</si>
  <si>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</si>
  <si>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</si>
  <si>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</si>
  <si>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</si>
  <si>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</si>
  <si>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</si>
  <si>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</si>
  <si>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</si>
  <si>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</si>
  <si>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</si>
  <si>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</si>
  <si>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</si>
  <si>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</si>
  <si>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</si>
  <si>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</si>
  <si>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</si>
  <si>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</si>
  <si>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</si>
  <si>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</si>
  <si>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</si>
  <si>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</si>
  <si>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</si>
  <si>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</si>
  <si>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</si>
  <si>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</si>
  <si>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</si>
  <si>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</si>
  <si>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</si>
  <si>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</si>
  <si>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</si>
  <si>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</si>
  <si>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</si>
  <si>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</si>
  <si>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</si>
  <si>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</si>
  <si>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</si>
  <si>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</si>
  <si>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</si>
  <si>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</si>
  <si>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</si>
  <si>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</si>
  <si>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</si>
  <si>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</si>
  <si>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</si>
  <si>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</si>
  <si>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</si>
  <si>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</si>
  <si>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</si>
  <si>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</si>
  <si>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</si>
  <si>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</si>
  <si>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</si>
  <si>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</si>
  <si>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</si>
  <si>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</si>
  <si>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</si>
  <si>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</si>
  <si>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</si>
  <si>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</si>
  <si>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</si>
  <si>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</si>
  <si>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</si>
  <si>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</si>
  <si>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</si>
  <si>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</si>
  <si>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</si>
  <si>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</si>
  <si>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</si>
  <si>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</si>
  <si>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</si>
  <si>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</si>
  <si>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</si>
  <si>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</si>
  <si>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</si>
  <si>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</si>
  <si>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</si>
  <si>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</si>
  <si>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</si>
  <si>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</si>
  <si>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</si>
  <si>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</si>
  <si>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</si>
  <si>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</si>
  <si>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</si>
  <si>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</si>
  <si>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</si>
  <si>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</si>
  <si>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</si>
  <si>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</si>
  <si>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</si>
  <si>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</si>
  <si>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</si>
  <si>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</si>
  <si>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</si>
  <si>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</si>
  <si>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</si>
  <si>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</si>
  <si>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</si>
  <si>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</si>
  <si>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</si>
  <si>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</si>
  <si>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</si>
  <si>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</si>
  <si>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</si>
  <si>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</si>
  <si>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</si>
  <si>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</si>
  <si>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</si>
  <si>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</si>
  <si>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</si>
  <si>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</si>
  <si>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</si>
  <si>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</si>
  <si>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</si>
  <si>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</si>
  <si>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</si>
  <si>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</si>
  <si>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</si>
  <si>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</si>
  <si>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</si>
  <si>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</si>
  <si>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</si>
  <si>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</si>
  <si>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</si>
  <si>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</si>
  <si>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</si>
  <si>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</si>
  <si>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</si>
  <si>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</si>
  <si>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</si>
  <si>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</si>
  <si>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</si>
  <si>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</si>
  <si>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</si>
  <si>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</si>
  <si>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</si>
  <si>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</si>
  <si>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</si>
  <si>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</si>
  <si>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</si>
  <si>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</si>
  <si>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</si>
  <si>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</si>
  <si>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</si>
  <si>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</si>
  <si>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</si>
  <si>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</si>
  <si>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</si>
  <si>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</si>
  <si>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</si>
  <si>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</si>
  <si>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</si>
  <si>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</si>
  <si>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</si>
  <si>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</si>
  <si>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</si>
  <si>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</si>
  <si>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</si>
  <si>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</si>
  <si>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</si>
  <si>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</si>
  <si>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</si>
  <si>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</si>
  <si>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</si>
  <si>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</si>
  <si>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</si>
  <si>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</si>
  <si>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</si>
  <si>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</si>
  <si>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</si>
  <si>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</si>
  <si>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</si>
  <si>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</si>
  <si>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</si>
  <si>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</si>
  <si>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</si>
  <si>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</si>
  <si>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</si>
  <si>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</si>
  <si>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</si>
  <si>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</si>
  <si>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</si>
  <si>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</si>
  <si>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</si>
  <si>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</si>
  <si>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</si>
  <si>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</si>
  <si>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</si>
  <si>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</si>
  <si>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</si>
  <si>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</si>
  <si>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</si>
  <si>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</si>
  <si>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</si>
  <si>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</si>
  <si>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</si>
  <si>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</si>
  <si>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</si>
  <si>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</si>
  <si>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</si>
  <si>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</si>
  <si>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</si>
  <si>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</si>
  <si>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</si>
  <si>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</si>
  <si>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</si>
  <si>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</si>
  <si>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</si>
  <si>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</si>
  <si>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</si>
  <si>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</si>
  <si>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</si>
  <si>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</si>
  <si>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</si>
  <si>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</si>
  <si>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</si>
  <si>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</si>
  <si>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</si>
  <si>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</si>
  <si>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</si>
  <si>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</si>
  <si>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</si>
  <si>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</si>
  <si>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</si>
  <si>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</si>
  <si>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</si>
  <si>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</si>
  <si>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</si>
  <si>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</si>
  <si>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</si>
  <si>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</si>
  <si>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</si>
  <si>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</si>
  <si>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</si>
  <si>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</si>
  <si>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</si>
  <si>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</si>
  <si>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</si>
  <si>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</si>
  <si>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</si>
  <si>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</si>
  <si>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</si>
  <si>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</si>
  <si>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</si>
  <si>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</si>
  <si>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</si>
  <si>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</si>
  <si>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</si>
  <si>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</si>
  <si>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</si>
  <si>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</si>
  <si>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</si>
  <si>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</si>
  <si>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</si>
  <si>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</si>
  <si>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</si>
  <si>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</si>
  <si>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</si>
  <si>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</si>
  <si>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</si>
  <si>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</si>
  <si>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</si>
  <si>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</si>
  <si>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</si>
  <si>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</si>
  <si>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</si>
  <si>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</si>
  <si>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</si>
  <si>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</si>
  <si>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</si>
  <si>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</si>
  <si>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</si>
  <si>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</si>
  <si>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</si>
  <si>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</si>
  <si>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</si>
  <si>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</si>
  <si>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</si>
  <si>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</si>
  <si>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</si>
  <si>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</si>
  <si>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</si>
  <si>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</si>
  <si>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</si>
  <si>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</si>
  <si>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</si>
  <si>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</si>
  <si>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</si>
  <si>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</si>
  <si>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</si>
  <si>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</si>
  <si>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</si>
  <si>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</si>
  <si>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</si>
  <si>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</si>
  <si>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</si>
  <si>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</si>
  <si>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</si>
  <si>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</si>
  <si>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</si>
  <si>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</si>
  <si>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</si>
  <si>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</si>
  <si>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</si>
  <si>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</si>
  <si>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</si>
  <si>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</si>
  <si>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</si>
  <si>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</si>
  <si>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</si>
  <si>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</si>
  <si>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</si>
  <si>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</si>
  <si>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</si>
  <si>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</si>
  <si>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</si>
  <si>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</si>
  <si>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</si>
  <si>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</si>
  <si>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</si>
  <si>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</si>
  <si>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</si>
  <si>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</si>
  <si>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</si>
  <si>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</si>
  <si>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</si>
  <si>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</si>
  <si>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</si>
  <si>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</si>
  <si>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</si>
  <si>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</si>
  <si>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</si>
  <si>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</si>
  <si>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</si>
  <si>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</si>
  <si>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</si>
  <si>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</si>
  <si>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</si>
  <si>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</si>
  <si>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</si>
  <si>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</si>
  <si>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</si>
  <si>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</si>
  <si>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</si>
  <si>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</si>
  <si>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</si>
  <si>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</si>
  <si>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</si>
  <si>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</si>
  <si>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</si>
  <si>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</si>
  <si>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</si>
  <si>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</si>
  <si>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</si>
  <si>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</si>
  <si>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</si>
  <si>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</si>
  <si>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</si>
  <si>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</si>
  <si>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</si>
  <si>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</si>
  <si>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</si>
  <si>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</si>
  <si>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</si>
  <si>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</si>
  <si>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</si>
  <si>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</si>
  <si>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</si>
  <si>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</si>
  <si>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</si>
  <si>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</si>
  <si>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</si>
  <si>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</si>
  <si>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</si>
  <si>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</si>
  <si>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</si>
  <si>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</si>
  <si>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</si>
  <si>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</si>
  <si>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</si>
  <si>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</si>
  <si>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</si>
  <si>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</si>
  <si>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</si>
  <si>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</si>
  <si>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</si>
  <si>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</si>
  <si>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</si>
  <si>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</si>
  <si>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</si>
  <si>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</si>
  <si>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</si>
  <si>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</si>
  <si>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</si>
  <si>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</si>
  <si>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</si>
  <si>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</si>
  <si>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</si>
  <si>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</si>
  <si>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</si>
  <si>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</si>
  <si>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</si>
  <si>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</si>
  <si>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</si>
  <si>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</si>
  <si>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</si>
  <si>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</si>
  <si>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</si>
  <si>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</si>
  <si>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</si>
  <si>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</si>
  <si>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</si>
  <si>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</si>
  <si>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</si>
  <si>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</si>
  <si>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</si>
  <si>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</si>
  <si>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</si>
  <si>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</si>
  <si>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</si>
  <si>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</si>
  <si>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</si>
  <si>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</si>
  <si>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</si>
  <si>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</si>
  <si>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</si>
  <si>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</si>
  <si>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</si>
  <si>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</si>
  <si>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</si>
  <si>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</si>
  <si>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</si>
  <si>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</si>
  <si>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</si>
  <si>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</si>
  <si>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</si>
  <si>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</si>
  <si>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</si>
  <si>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</si>
  <si>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</si>
  <si>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</si>
  <si>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</si>
  <si>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</si>
  <si>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</si>
  <si>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</si>
  <si>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</si>
  <si>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</si>
  <si>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</si>
  <si>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</si>
  <si>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</si>
  <si>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</si>
  <si>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</si>
  <si>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</si>
  <si>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</si>
  <si>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</si>
  <si>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</si>
  <si>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</si>
  <si>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</si>
  <si>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</si>
  <si>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</si>
  <si>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</si>
  <si>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</si>
  <si>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</si>
  <si>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</si>
  <si>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</si>
  <si>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</si>
  <si>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</si>
  <si>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</si>
  <si>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</si>
  <si>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</si>
  <si>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</si>
  <si>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</si>
  <si>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</si>
  <si>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</si>
  <si>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</si>
  <si>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</si>
  <si>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</si>
  <si>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</si>
  <si>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</si>
  <si>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</si>
  <si>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</si>
  <si>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</si>
  <si>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</si>
  <si>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</si>
  <si>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</si>
  <si>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</si>
  <si>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</si>
  <si>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</si>
  <si>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</si>
  <si>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</si>
  <si>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</si>
  <si>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</si>
  <si>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</si>
  <si>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</si>
  <si>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</si>
  <si>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</si>
  <si>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</si>
  <si>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</si>
  <si>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</si>
  <si>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</si>
  <si>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</si>
  <si>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</si>
  <si>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</si>
  <si>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</si>
  <si>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</si>
  <si>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</si>
  <si>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</si>
  <si>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</si>
  <si>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</si>
  <si>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</si>
  <si>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</si>
  <si>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</si>
  <si>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</si>
  <si>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</si>
  <si>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</si>
  <si>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</si>
  <si>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</si>
  <si>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</si>
  <si>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</si>
  <si>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</si>
  <si>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</si>
  <si>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</si>
  <si>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</si>
  <si>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</si>
  <si>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</si>
  <si>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</si>
  <si>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</si>
  <si>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</si>
  <si>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</si>
  <si>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</si>
  <si>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</si>
  <si>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</si>
  <si>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</si>
  <si>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</si>
  <si>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</si>
  <si>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</si>
  <si>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</si>
  <si>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</si>
  <si>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</si>
  <si>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</si>
  <si>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</si>
  <si>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</si>
  <si>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</si>
  <si>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</si>
  <si>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</si>
  <si>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</si>
  <si>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</si>
  <si>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</si>
  <si>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</si>
  <si>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</si>
  <si>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</si>
  <si>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</si>
  <si>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</si>
  <si>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</si>
  <si>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</si>
  <si>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</si>
  <si>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</si>
  <si>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</si>
  <si>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</si>
  <si>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</si>
  <si>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</si>
  <si>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</si>
  <si>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</si>
  <si>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</si>
  <si>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</si>
  <si>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</si>
  <si>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</si>
  <si>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</si>
  <si>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</si>
  <si>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</si>
  <si>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</si>
  <si>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</si>
  <si>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</si>
  <si>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</si>
  <si>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</si>
  <si>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</si>
  <si>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</si>
  <si>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</si>
  <si>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</si>
  <si>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</si>
  <si>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</si>
  <si>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</si>
  <si>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</si>
  <si>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</si>
  <si>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</si>
  <si>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</si>
  <si>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</si>
  <si>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</si>
  <si>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</si>
  <si>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</si>
  <si>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</si>
  <si>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</si>
  <si>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</si>
  <si>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</si>
  <si>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</si>
  <si>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</si>
  <si>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</si>
  <si>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</si>
  <si>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</si>
  <si>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</si>
  <si>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</si>
  <si>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</si>
  <si>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</si>
  <si>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</si>
  <si>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</si>
  <si>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</si>
  <si>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</si>
  <si>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</si>
  <si>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</si>
  <si>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</si>
  <si>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</si>
  <si>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</si>
  <si>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</si>
  <si>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</si>
  <si>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</si>
  <si>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</si>
  <si>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</si>
  <si>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</si>
  <si>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</si>
  <si>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</si>
  <si>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</si>
  <si>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</si>
  <si>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</si>
  <si>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</si>
  <si>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</si>
  <si>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</si>
  <si>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</si>
  <si>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</si>
  <si>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</si>
  <si>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</si>
  <si>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</si>
  <si>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</si>
  <si>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</si>
  <si>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</si>
  <si>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</si>
  <si>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</si>
  <si>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</si>
  <si>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</si>
  <si>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</si>
  <si>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</si>
  <si>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</si>
  <si>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</si>
  <si>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</si>
  <si>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</si>
  <si>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</si>
  <si>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</si>
  <si>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</si>
  <si>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</si>
  <si>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</si>
  <si>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</si>
  <si>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</si>
  <si>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</si>
  <si>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</si>
  <si>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</si>
  <si>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</si>
  <si>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</si>
  <si>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</si>
  <si>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</si>
  <si>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</si>
  <si>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</si>
  <si>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</si>
  <si>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</si>
  <si>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</si>
  <si>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</si>
  <si>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</si>
  <si>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</si>
  <si>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</si>
  <si>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</si>
  <si>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</si>
  <si>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</si>
  <si>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</si>
  <si>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</si>
  <si>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</si>
  <si>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</si>
  <si>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</si>
  <si>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</si>
  <si>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</si>
  <si>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</si>
  <si>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</si>
  <si>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</si>
  <si>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</si>
  <si>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</si>
  <si>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</si>
  <si>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</si>
  <si>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</si>
  <si>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</si>
  <si>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</si>
  <si>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</si>
  <si>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</si>
  <si>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</si>
  <si>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</si>
  <si>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</si>
  <si>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</si>
  <si>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</si>
  <si>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</si>
  <si>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</si>
  <si>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</si>
  <si>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</si>
  <si>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</si>
  <si>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</si>
  <si>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</si>
  <si>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</si>
  <si>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</si>
  <si>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</si>
  <si>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</si>
  <si>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</si>
  <si>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</si>
  <si>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</si>
  <si>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</si>
  <si>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</si>
  <si>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</si>
  <si>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</si>
  <si>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</si>
  <si>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</si>
  <si>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</si>
  <si>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</si>
  <si>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</si>
  <si>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</si>
  <si>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</si>
  <si>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</si>
  <si>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</si>
  <si>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</si>
  <si>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</si>
  <si>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</si>
  <si>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</si>
  <si>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</si>
  <si>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</si>
  <si>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</si>
  <si>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</si>
  <si>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</si>
  <si>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</si>
  <si>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</si>
  <si>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</si>
  <si>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</si>
  <si>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</si>
  <si>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</si>
  <si>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</si>
  <si>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</si>
  <si>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</si>
  <si>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</si>
  <si>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</si>
  <si>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</si>
  <si>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</si>
  <si>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</si>
  <si>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</si>
  <si>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</si>
  <si>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</si>
  <si>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</si>
  <si>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</si>
  <si>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</si>
  <si>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</si>
  <si>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</si>
  <si>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</si>
  <si>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</si>
  <si>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</si>
  <si>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</si>
  <si>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</si>
  <si>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</si>
  <si>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</si>
  <si>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</si>
  <si>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</si>
  <si>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</si>
  <si>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</si>
  <si>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</si>
  <si>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</si>
  <si>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</si>
  <si>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</si>
  <si>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</si>
  <si>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</si>
  <si>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</si>
  <si>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</si>
  <si>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</si>
  <si>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</si>
  <si>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</si>
  <si>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</si>
  <si>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</si>
  <si>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</si>
  <si>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</si>
  <si>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</si>
  <si>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</si>
  <si>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</si>
  <si>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</si>
  <si>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</si>
  <si>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</si>
  <si>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</si>
  <si>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</si>
  <si>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</si>
  <si>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</si>
  <si>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</si>
  <si>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</si>
  <si>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</si>
  <si>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</si>
  <si>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</si>
  <si>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</si>
  <si>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</si>
  <si>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</si>
  <si>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</si>
  <si>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</si>
  <si>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</si>
  <si>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</si>
  <si>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</si>
  <si>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</si>
  <si>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</si>
  <si>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</si>
  <si>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</si>
  <si>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</si>
  <si>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</si>
  <si>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</si>
  <si>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</si>
  <si>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</si>
  <si>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</si>
  <si>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</si>
  <si>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</si>
  <si>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</si>
  <si>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</si>
  <si>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</si>
  <si>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</si>
  <si>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</si>
  <si>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</si>
  <si>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</si>
  <si>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</si>
  <si>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</si>
  <si>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</si>
  <si>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</si>
  <si>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</si>
  <si>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</si>
  <si>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</si>
  <si>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</si>
  <si>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</si>
  <si>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</si>
  <si>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</si>
  <si>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</si>
  <si>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</si>
  <si>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</si>
  <si>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</si>
  <si>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</si>
  <si>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</si>
  <si>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</si>
  <si>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</si>
  <si>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</si>
  <si>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</si>
  <si>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</si>
  <si>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</si>
  <si>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</si>
  <si>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</si>
  <si>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</si>
  <si>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</si>
  <si>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</si>
  <si>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</si>
  <si>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</si>
  <si>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</si>
  <si>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</si>
  <si>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</si>
  <si>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</si>
  <si>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</si>
  <si>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</si>
  <si>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</si>
  <si>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</si>
  <si>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</si>
  <si>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</si>
  <si>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</si>
  <si>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</si>
  <si>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</si>
  <si>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</si>
  <si>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</si>
  <si>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</si>
  <si>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</si>
  <si>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</si>
  <si>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</si>
  <si>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</si>
  <si>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</si>
  <si>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</si>
  <si>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</si>
  <si>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</si>
  <si>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</si>
  <si>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</si>
  <si>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</si>
  <si>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</si>
  <si>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</si>
  <si>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</si>
  <si>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</si>
  <si>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</si>
  <si>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</si>
  <si>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</si>
  <si>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</si>
  <si>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</si>
  <si>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</si>
  <si>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</si>
  <si>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</si>
  <si>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</si>
  <si>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</si>
  <si>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</si>
  <si>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</si>
  <si>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</si>
  <si>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</si>
  <si>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</si>
  <si>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</si>
  <si>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</si>
  <si>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</si>
  <si>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</si>
  <si>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</si>
  <si>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</si>
  <si>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</si>
  <si>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</si>
  <si>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</si>
  <si>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</si>
  <si>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</si>
  <si>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</si>
  <si>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</si>
  <si>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</si>
  <si>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</si>
  <si>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</si>
  <si>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</si>
  <si>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</si>
  <si>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</si>
  <si>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</si>
  <si>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</si>
  <si>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</si>
  <si>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</si>
  <si>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</si>
  <si>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</si>
  <si>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</si>
  <si>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</si>
  <si>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</si>
  <si>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</si>
  <si>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</si>
  <si>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</si>
  <si>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</si>
  <si>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</si>
  <si>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</si>
  <si>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</si>
  <si>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</si>
  <si>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</si>
  <si>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</si>
  <si>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</si>
  <si>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</si>
  <si>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</si>
  <si>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</si>
  <si>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</si>
  <si>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</si>
  <si>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</si>
  <si>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</si>
  <si>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</si>
  <si>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</si>
  <si>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</si>
  <si>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</si>
  <si>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</si>
  <si>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</si>
  <si>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</si>
  <si>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</si>
  <si>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</si>
  <si>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</si>
  <si>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</si>
  <si>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</si>
  <si>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</si>
  <si>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</si>
  <si>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</si>
  <si>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</si>
  <si>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</si>
  <si>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</si>
  <si>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</si>
  <si>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</si>
  <si>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</si>
  <si>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</si>
  <si>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</si>
  <si>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</si>
  <si>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</si>
  <si>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</si>
  <si>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</si>
  <si>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</si>
  <si>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</si>
  <si>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</si>
  <si>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</si>
  <si>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</si>
  <si>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</si>
  <si>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</si>
  <si>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</si>
  <si>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</si>
  <si>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</si>
  <si>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</si>
  <si>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</si>
  <si>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</si>
  <si>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</si>
  <si>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</si>
  <si>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</si>
  <si>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</si>
  <si>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</si>
  <si>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</si>
  <si>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</si>
  <si>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</si>
  <si>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</si>
  <si>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</si>
  <si>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</si>
  <si>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</si>
  <si>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</si>
  <si>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</si>
  <si>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</si>
  <si>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</si>
  <si>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</si>
  <si>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</si>
  <si>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</si>
  <si>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</si>
  <si>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</si>
  <si>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</si>
  <si>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</si>
  <si>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</si>
  <si>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</si>
  <si>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</si>
  <si>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</si>
  <si>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</si>
  <si>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</si>
  <si>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</si>
  <si>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</si>
  <si>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</si>
  <si>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</si>
  <si>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</si>
  <si>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</si>
  <si>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</si>
  <si>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</si>
  <si>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</si>
  <si>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</si>
  <si>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</si>
  <si>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</si>
  <si>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</si>
  <si>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</si>
  <si>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</si>
  <si>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</si>
  <si>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</si>
  <si>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</si>
  <si>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</si>
  <si>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</si>
  <si>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</si>
  <si>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</si>
  <si>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</si>
  <si>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</si>
  <si>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</si>
  <si>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</si>
  <si>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</si>
  <si>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</si>
  <si>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</si>
  <si>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</si>
  <si>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</si>
  <si>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</si>
  <si>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</si>
  <si>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</si>
  <si>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</si>
  <si>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</si>
  <si>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</si>
  <si>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</si>
  <si>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</si>
  <si>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</si>
  <si>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</si>
  <si>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</si>
  <si>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</si>
  <si>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</si>
  <si>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</si>
  <si>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</si>
  <si>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</si>
  <si>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</si>
  <si>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</si>
  <si>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</si>
  <si>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</si>
  <si>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</si>
  <si>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</si>
  <si>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</si>
  <si>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</si>
  <si>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</si>
  <si>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</si>
  <si>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</si>
  <si>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</si>
  <si>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</si>
  <si>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</si>
  <si>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</si>
  <si>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</si>
  <si>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</si>
  <si>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</si>
  <si>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</si>
  <si>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</si>
  <si>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</si>
  <si>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</si>
  <si>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</si>
  <si>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</si>
  <si>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</si>
  <si>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</si>
  <si>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</si>
  <si>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</si>
  <si>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</si>
  <si>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</si>
  <si>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</si>
  <si>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</si>
  <si>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</si>
  <si>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</si>
  <si>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</si>
  <si>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</si>
  <si>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</si>
  <si>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</si>
  <si>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</si>
  <si>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</si>
  <si>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</si>
  <si>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</si>
  <si>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</si>
  <si>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</si>
  <si>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</si>
  <si>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</si>
  <si>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</si>
  <si>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</si>
  <si>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</si>
  <si>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</si>
  <si>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</si>
  <si>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</si>
  <si>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</si>
  <si>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</si>
  <si>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</si>
  <si>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</si>
  <si>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</si>
  <si>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</si>
  <si>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</si>
  <si>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</si>
  <si>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</si>
  <si>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</si>
  <si>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</si>
  <si>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</si>
  <si>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</si>
  <si>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</si>
  <si>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</si>
  <si>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</si>
  <si>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</si>
  <si>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</si>
  <si>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</si>
  <si>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</si>
  <si>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</si>
  <si>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</si>
  <si>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</si>
  <si>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</si>
  <si>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</si>
  <si>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</si>
  <si>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</si>
  <si>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</si>
  <si>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</si>
  <si>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</si>
  <si>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</si>
  <si>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</si>
  <si>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</si>
  <si>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</si>
  <si>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</si>
  <si>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</si>
  <si>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</si>
  <si>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</si>
  <si>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</si>
  <si>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</si>
  <si>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</si>
  <si>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</si>
  <si>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</si>
  <si>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</si>
  <si>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</si>
  <si>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</si>
  <si>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</si>
  <si>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</si>
  <si>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</si>
  <si>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</si>
  <si>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</si>
  <si>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</si>
  <si>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</si>
  <si>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</si>
  <si>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</si>
  <si>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</si>
  <si>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</si>
  <si>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</si>
  <si>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</si>
  <si>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</si>
  <si>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</si>
  <si>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</si>
  <si>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</si>
  <si>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</si>
  <si>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</si>
  <si>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</si>
  <si>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</si>
  <si>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</si>
  <si>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</si>
  <si>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</si>
  <si>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</si>
  <si>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</si>
  <si>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</si>
  <si>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</si>
  <si>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</si>
  <si>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</si>
  <si>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</si>
  <si>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</si>
  <si>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</si>
  <si>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</si>
  <si>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</si>
  <si>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</si>
  <si>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</si>
  <si>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</si>
  <si>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</si>
  <si>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</si>
  <si>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</si>
  <si>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</si>
  <si>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</si>
  <si>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</si>
  <si>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</si>
  <si>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</si>
  <si>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</si>
  <si>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</si>
  <si>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</si>
  <si>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</si>
  <si>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</si>
  <si>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</si>
  <si>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</si>
  <si>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</si>
  <si>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</si>
  <si>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</si>
  <si>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</si>
  <si>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</si>
  <si>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</si>
  <si>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</si>
  <si>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</si>
  <si>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</si>
  <si>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</si>
  <si>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</si>
  <si>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</si>
  <si>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</si>
  <si>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</si>
  <si>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</si>
  <si>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</si>
  <si>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</si>
  <si>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</si>
  <si>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</si>
  <si>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</si>
  <si>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</si>
  <si>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</si>
  <si>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</si>
  <si>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</si>
  <si>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</si>
  <si>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</si>
  <si>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</si>
  <si>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</si>
  <si>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</si>
  <si>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</si>
  <si>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</si>
  <si>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</si>
  <si>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</si>
  <si>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</si>
  <si>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</si>
  <si>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</si>
  <si>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</si>
  <si>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</si>
  <si>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</si>
  <si>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</si>
  <si>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</si>
  <si>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</si>
  <si>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</si>
  <si>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</si>
  <si>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</si>
  <si>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</si>
  <si>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</si>
  <si>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</si>
  <si>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</si>
  <si>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</si>
  <si>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</si>
  <si>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</si>
  <si>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</si>
  <si>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</si>
  <si>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</si>
  <si>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</si>
  <si>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</si>
  <si>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</si>
  <si>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</si>
  <si>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</si>
  <si>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</si>
  <si>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</si>
  <si>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</si>
  <si>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</si>
  <si>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</si>
  <si>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</si>
  <si>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</si>
  <si>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</si>
  <si>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</si>
  <si>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</si>
  <si>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</si>
  <si>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</si>
  <si>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</si>
  <si>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</si>
  <si>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</si>
  <si>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</si>
  <si>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</si>
  <si>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</si>
  <si>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</si>
  <si>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</si>
  <si>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</si>
  <si>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</si>
  <si>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</si>
  <si>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</si>
  <si>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</si>
  <si>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</si>
  <si>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</si>
  <si>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</si>
  <si>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</si>
  <si>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</si>
  <si>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</si>
  <si>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</si>
  <si>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</si>
  <si>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</si>
  <si>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</si>
  <si>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</si>
  <si>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</si>
  <si>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</si>
  <si>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</si>
  <si>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</si>
  <si>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</si>
  <si>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</si>
  <si>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</si>
  <si>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</si>
  <si>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</si>
  <si>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</si>
  <si>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</si>
  <si>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</si>
  <si>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</si>
  <si>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</si>
  <si>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</si>
  <si>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</si>
  <si>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</si>
  <si>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</si>
  <si>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</si>
  <si>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</si>
  <si>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</si>
  <si>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</si>
  <si>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</si>
  <si>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</si>
  <si>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</si>
  <si>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</si>
  <si>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</si>
  <si>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</si>
  <si>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</si>
  <si>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</si>
  <si>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</si>
  <si>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</si>
  <si>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</si>
  <si>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</si>
  <si>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</si>
  <si>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</si>
  <si>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</si>
  <si>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</si>
  <si>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</si>
  <si>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</si>
  <si>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</si>
  <si>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</si>
  <si>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</si>
  <si>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</si>
  <si>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</si>
  <si>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</si>
  <si>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</si>
  <si>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</si>
  <si>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</si>
  <si>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</si>
  <si>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</si>
  <si>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</si>
  <si>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</si>
  <si>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</si>
  <si>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</si>
  <si>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</si>
  <si>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</si>
  <si>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</si>
  <si>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</si>
  <si>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</si>
  <si>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</si>
  <si>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</si>
  <si>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</si>
  <si>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</si>
  <si>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</si>
  <si>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</si>
  <si>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</si>
  <si>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</si>
  <si>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</si>
  <si>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</si>
  <si>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</si>
  <si>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</si>
  <si>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</si>
  <si>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</si>
  <si>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</si>
  <si>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</si>
  <si>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</si>
  <si>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</si>
  <si>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</si>
  <si>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</si>
  <si>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</si>
  <si>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</si>
  <si>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</si>
  <si>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</si>
  <si>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</si>
  <si>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</si>
  <si>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</si>
  <si>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</si>
  <si>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</si>
  <si>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</si>
  <si>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</si>
  <si>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</si>
  <si>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</si>
  <si>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</si>
  <si>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</si>
  <si>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</si>
  <si>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</si>
  <si>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</si>
  <si>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</si>
  <si>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</si>
  <si>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</si>
  <si>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</si>
  <si>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</si>
  <si>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</si>
  <si>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</si>
  <si>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</si>
  <si>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</si>
  <si>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</si>
  <si>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</si>
  <si>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</si>
  <si>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</si>
  <si>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</si>
  <si>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</si>
  <si>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</si>
  <si>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</si>
  <si>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</si>
  <si>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</si>
  <si>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</si>
  <si>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</si>
  <si>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</si>
  <si>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</si>
  <si>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</si>
  <si>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</si>
  <si>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</si>
  <si>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</si>
  <si>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</si>
  <si>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</si>
  <si>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</si>
  <si>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</si>
  <si>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</si>
  <si>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</si>
  <si>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</si>
  <si>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</si>
  <si>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</si>
  <si>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</si>
  <si>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</si>
  <si>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</si>
  <si>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</si>
  <si>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</si>
  <si>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</si>
  <si>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</si>
  <si>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</si>
  <si>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</si>
  <si>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</si>
  <si>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</si>
  <si>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</si>
  <si>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</si>
  <si>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</si>
  <si>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</si>
  <si>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</si>
  <si>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</si>
  <si>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</si>
  <si>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</si>
  <si>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</si>
  <si>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</si>
  <si>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</si>
  <si>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</si>
  <si>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</si>
  <si>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</si>
  <si>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</si>
  <si>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</si>
  <si>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</si>
  <si>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</si>
  <si>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</si>
  <si>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</si>
  <si>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</si>
  <si>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</si>
  <si>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</si>
  <si>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</si>
  <si>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</si>
  <si>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</si>
  <si>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</si>
  <si>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</si>
  <si>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</si>
  <si>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</si>
  <si>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</si>
  <si>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</si>
  <si>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</si>
  <si>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</si>
  <si>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</si>
  <si>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</si>
  <si>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</si>
  <si>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</si>
  <si>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</si>
  <si>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</si>
  <si>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</si>
  <si>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</si>
  <si>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</si>
  <si>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</si>
  <si>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</si>
  <si>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</si>
  <si>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</si>
  <si>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</si>
  <si>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</si>
  <si>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</si>
  <si>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</si>
  <si>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</si>
  <si>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</si>
  <si>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</si>
  <si>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</si>
  <si>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</si>
  <si>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</si>
  <si>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</si>
  <si>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</si>
  <si>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</si>
  <si>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</si>
  <si>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</si>
  <si>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</si>
  <si>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</si>
  <si>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</si>
  <si>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</si>
  <si>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</si>
  <si>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</si>
  <si>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</si>
  <si>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</si>
  <si>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</si>
  <si>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</si>
  <si>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</si>
  <si>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</si>
  <si>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</si>
  <si>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</si>
  <si>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</si>
  <si>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</si>
  <si>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</si>
  <si>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</si>
  <si>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</si>
  <si>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</si>
  <si>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</si>
  <si>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</si>
  <si>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</si>
  <si>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</si>
  <si>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</si>
  <si>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</si>
  <si>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</si>
  <si>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</si>
  <si>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</si>
  <si>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</si>
  <si>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</si>
  <si>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</si>
  <si>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</si>
  <si>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</si>
  <si>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</si>
  <si>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</si>
  <si>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</si>
  <si>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</si>
  <si>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</si>
  <si>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</si>
  <si>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</si>
  <si>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</si>
  <si>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</si>
  <si>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</si>
  <si>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</si>
  <si>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</si>
  <si>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</si>
  <si>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</si>
  <si>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</si>
  <si>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</si>
  <si>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</si>
  <si>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</si>
  <si>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</si>
  <si>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</si>
  <si>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</si>
  <si>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</si>
  <si>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</si>
  <si>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</si>
  <si>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</si>
  <si>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</si>
  <si>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</si>
  <si>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</si>
  <si>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</si>
  <si>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</si>
  <si>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</si>
  <si>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</si>
  <si>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</si>
  <si>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</si>
  <si>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</si>
  <si>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</si>
  <si>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</si>
  <si>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</si>
  <si>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</si>
  <si>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</si>
  <si>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</si>
  <si>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</si>
  <si>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</si>
  <si>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</si>
  <si>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</si>
  <si>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</si>
  <si>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</si>
  <si>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</si>
  <si>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</si>
  <si>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</si>
  <si>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</si>
  <si>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</si>
  <si>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</si>
  <si>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</si>
  <si>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</si>
  <si>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</si>
  <si>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</si>
  <si>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</si>
  <si>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</si>
  <si>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</si>
  <si>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</si>
  <si>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</si>
  <si>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</si>
  <si>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</si>
  <si>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</si>
  <si>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</si>
  <si>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</si>
  <si>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</si>
  <si>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</si>
  <si>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</si>
  <si>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</si>
  <si>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</si>
  <si>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</si>
  <si>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</si>
  <si>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</si>
  <si>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</si>
  <si>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</si>
  <si>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</si>
  <si>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</si>
  <si>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</si>
  <si>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</si>
  <si>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</si>
  <si>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</si>
  <si>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</si>
  <si>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</si>
  <si>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</si>
  <si>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</si>
  <si>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</si>
  <si>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</si>
  <si>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</si>
  <si>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</si>
  <si>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</si>
  <si>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</si>
  <si>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</si>
  <si>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</si>
  <si>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</si>
  <si>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</si>
  <si>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</si>
  <si>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</si>
  <si>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</si>
  <si>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</si>
  <si>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</si>
  <si>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</si>
  <si>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</si>
  <si>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</si>
  <si>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</si>
  <si>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</si>
  <si>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</si>
  <si>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</si>
  <si>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</si>
  <si>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</si>
  <si>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</si>
  <si>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</si>
  <si>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</si>
  <si>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</si>
  <si>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</si>
  <si>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</si>
  <si>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</si>
  <si>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</si>
  <si>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</si>
  <si>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</si>
  <si>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</si>
  <si>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</si>
  <si>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</si>
  <si>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</si>
  <si>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</si>
  <si>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</si>
  <si>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</si>
  <si>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</si>
  <si>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</si>
  <si>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</si>
  <si>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</si>
  <si>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</si>
  <si>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</si>
  <si>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</si>
  <si>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</si>
  <si>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</si>
  <si>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</si>
  <si>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</si>
  <si>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</si>
  <si>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</si>
  <si>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</si>
  <si>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</si>
  <si>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</si>
  <si>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</si>
  <si>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</si>
  <si>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</si>
  <si>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</si>
  <si>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</si>
  <si>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</si>
  <si>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</si>
  <si>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</si>
  <si>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</si>
  <si>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</si>
  <si>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</si>
  <si>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</si>
  <si>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</si>
  <si>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</si>
  <si>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</si>
  <si>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</si>
  <si>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</si>
  <si>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</si>
  <si>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</si>
  <si>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</si>
  <si>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</si>
  <si>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</si>
  <si>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</si>
  <si>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</si>
  <si>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</si>
  <si>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</si>
  <si>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</si>
  <si>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</si>
  <si>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</si>
  <si>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</si>
  <si>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</si>
  <si>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</si>
  <si>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</si>
  <si>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</si>
  <si>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</si>
  <si>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</si>
  <si>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</si>
  <si>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</si>
  <si>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</si>
  <si>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</si>
  <si>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</si>
  <si>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</si>
  <si>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</si>
  <si>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</si>
  <si>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</si>
  <si>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</si>
  <si>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</si>
  <si>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</si>
  <si>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</si>
  <si>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</si>
  <si>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</si>
  <si>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</si>
  <si>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</si>
  <si>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</si>
  <si>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</si>
  <si>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</si>
  <si>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</si>
  <si>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</si>
  <si>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</si>
  <si>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</si>
  <si>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</si>
  <si>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</si>
  <si>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</si>
  <si>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</si>
  <si>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</si>
  <si>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</si>
  <si>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</si>
  <si>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</si>
  <si>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</si>
  <si>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</si>
  <si>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</si>
  <si>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</si>
  <si>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</si>
  <si>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</si>
  <si>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</si>
  <si>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</si>
  <si>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</si>
  <si>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</si>
  <si>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</si>
  <si>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</si>
  <si>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</si>
  <si>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</si>
  <si>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</si>
  <si>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</si>
  <si>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</si>
  <si>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</si>
  <si>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</si>
  <si>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</si>
  <si>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</si>
  <si>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</si>
  <si>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</si>
  <si>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</si>
  <si>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</si>
  <si>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</si>
  <si>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</si>
  <si>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</si>
  <si>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</si>
  <si>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</si>
  <si>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</si>
  <si>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</si>
  <si>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</si>
  <si>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</si>
  <si>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</si>
  <si>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</si>
  <si>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</si>
  <si>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</si>
  <si>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</si>
  <si>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</si>
  <si>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</si>
  <si>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</si>
  <si>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</si>
  <si>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</si>
  <si>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</si>
  <si>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</si>
  <si>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</si>
  <si>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</si>
  <si>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</si>
  <si>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</si>
  <si>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</si>
  <si>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</si>
  <si>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</si>
  <si>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</si>
  <si>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</si>
  <si>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</si>
  <si>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</si>
  <si>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</si>
  <si>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</si>
  <si>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</si>
  <si>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</si>
  <si>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</si>
  <si>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</si>
  <si>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</si>
  <si>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</si>
  <si>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</si>
  <si>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</si>
  <si>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</si>
  <si>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</si>
  <si>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</si>
  <si>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</si>
  <si>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</si>
  <si>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</si>
  <si>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</si>
  <si>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</si>
  <si>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</si>
  <si>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</si>
  <si>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</si>
  <si>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</si>
  <si>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</si>
  <si>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</si>
  <si>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</si>
  <si>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</si>
  <si>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</si>
  <si>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</si>
  <si>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</si>
  <si>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</si>
  <si>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</si>
  <si>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</si>
  <si>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</si>
  <si>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</si>
  <si>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</si>
  <si>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</si>
  <si>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</si>
  <si>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</si>
  <si>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</si>
  <si>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</si>
  <si>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</si>
  <si>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</si>
  <si>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</si>
  <si>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</si>
  <si>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</si>
  <si>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</si>
  <si>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</si>
  <si>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</si>
  <si>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</si>
  <si>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</si>
  <si>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</si>
  <si>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</si>
  <si>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</si>
  <si>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</si>
  <si>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</si>
  <si>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</si>
  <si>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</si>
  <si>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</si>
  <si>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</si>
  <si>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</si>
  <si>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</si>
  <si>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</si>
  <si>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</si>
  <si>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</si>
  <si>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</si>
  <si>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</si>
  <si>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</si>
  <si>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</si>
  <si>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</si>
  <si>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</si>
  <si>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</si>
  <si>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</si>
  <si>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</si>
  <si>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</si>
  <si>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</si>
  <si>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</si>
  <si>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</si>
  <si>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</si>
  <si>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</si>
  <si>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</si>
  <si>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</si>
  <si>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</si>
  <si>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</si>
  <si>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</si>
  <si>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</si>
  <si>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</si>
  <si>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</si>
  <si>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</si>
  <si>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</si>
  <si>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</si>
  <si>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</si>
  <si>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</si>
  <si>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</si>
  <si>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</si>
  <si>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</si>
  <si>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</si>
  <si>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</si>
  <si>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</si>
  <si>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</si>
  <si>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</si>
  <si>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</si>
  <si>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</si>
  <si>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</si>
  <si>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</si>
  <si>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</si>
  <si>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</si>
  <si>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</si>
  <si>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</si>
  <si>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</si>
  <si>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</si>
  <si>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</si>
  <si>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</si>
  <si>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</si>
  <si>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</si>
  <si>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</si>
  <si>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</si>
  <si>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</si>
  <si>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</si>
  <si>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</si>
  <si>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</si>
  <si>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</si>
  <si>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</si>
  <si>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</si>
  <si>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</si>
  <si>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</si>
  <si>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</si>
  <si>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</si>
  <si>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</si>
  <si>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</si>
  <si>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</si>
  <si>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</si>
  <si>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</si>
  <si>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</si>
  <si>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</si>
  <si>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</si>
  <si>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</si>
  <si>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</si>
  <si>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</si>
  <si>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</si>
  <si>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</si>
  <si>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</si>
  <si>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</si>
  <si>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</si>
  <si>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</si>
  <si>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</si>
  <si>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</si>
  <si>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</si>
  <si>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</si>
  <si>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</si>
  <si>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</si>
  <si>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</si>
  <si>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</si>
  <si>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</si>
  <si>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</si>
  <si>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</si>
  <si>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</si>
  <si>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</si>
  <si>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</si>
  <si>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</si>
  <si>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</si>
  <si>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</si>
  <si>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</si>
  <si>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</si>
  <si>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</si>
  <si>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</si>
  <si>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</si>
  <si>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</si>
  <si>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</si>
  <si>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</si>
  <si>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</si>
  <si>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</si>
  <si>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</si>
  <si>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</si>
  <si>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</si>
  <si>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</si>
  <si>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</si>
  <si>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</si>
  <si>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</si>
  <si>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</si>
  <si>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</si>
  <si>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</si>
  <si>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</si>
  <si>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</si>
  <si>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</si>
  <si>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</si>
  <si>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</si>
  <si>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</si>
  <si>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</si>
  <si>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</si>
  <si>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</si>
  <si>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</si>
  <si>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</si>
  <si>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</si>
  <si>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</si>
  <si>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</si>
  <si>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</si>
  <si>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</si>
  <si>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</si>
  <si>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</si>
  <si>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</si>
  <si>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</si>
  <si>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</si>
  <si>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</si>
  <si>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</si>
  <si>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</si>
  <si>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</si>
  <si>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</si>
  <si>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</si>
  <si>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</si>
  <si>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</si>
  <si>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</si>
  <si>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</si>
  <si>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</si>
  <si>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</si>
  <si>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</si>
  <si>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</si>
  <si>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</si>
  <si>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</si>
  <si>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</si>
  <si>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</si>
  <si>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</si>
  <si>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</si>
  <si>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</si>
  <si>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</si>
  <si>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</si>
  <si>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</si>
  <si>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</si>
  <si>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</si>
  <si>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</si>
  <si>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</si>
  <si>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</si>
  <si>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</si>
  <si>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</si>
  <si>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</si>
  <si>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</si>
  <si>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</si>
  <si>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</si>
  <si>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</si>
  <si>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</si>
  <si>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</si>
  <si>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</si>
  <si>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</si>
  <si>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</si>
  <si>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</si>
  <si>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</si>
  <si>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</si>
  <si>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</si>
  <si>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</si>
  <si>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</si>
  <si>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</si>
  <si>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</si>
  <si>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</si>
  <si>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</si>
  <si>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</si>
  <si>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</si>
  <si>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</si>
  <si>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</si>
  <si>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</si>
  <si>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</si>
  <si>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</si>
  <si>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</si>
  <si>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</si>
  <si>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</si>
  <si>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</si>
  <si>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</si>
  <si>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</si>
  <si>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</si>
  <si>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</si>
  <si>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</si>
  <si>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</si>
  <si>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</si>
  <si>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</si>
  <si>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</si>
  <si>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</si>
  <si>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</si>
  <si>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</si>
  <si>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</si>
  <si>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</si>
  <si>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</si>
  <si>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</si>
  <si>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</si>
  <si>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</si>
  <si>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</si>
  <si>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</si>
  <si>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</si>
  <si>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</si>
  <si>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</si>
  <si>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</si>
  <si>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</si>
  <si>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</si>
  <si>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</si>
  <si>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</si>
  <si>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</si>
  <si>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</si>
  <si>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</si>
  <si>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</si>
  <si>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</si>
  <si>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</si>
  <si>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</si>
  <si>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</si>
  <si>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</si>
  <si>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</si>
  <si>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</si>
  <si>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</si>
  <si>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</si>
  <si>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</si>
  <si>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</si>
  <si>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</si>
  <si>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</si>
  <si>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</si>
  <si>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</si>
  <si>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</si>
  <si>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</si>
  <si>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</si>
  <si>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</si>
  <si>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</si>
  <si>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</si>
  <si>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</si>
  <si>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</si>
  <si>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</si>
  <si>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</si>
  <si>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</si>
  <si>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</si>
  <si>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</si>
  <si>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</si>
  <si>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</si>
  <si>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</si>
  <si>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</si>
  <si>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</si>
  <si>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</si>
  <si>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</si>
  <si>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</si>
  <si>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</si>
  <si>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</si>
  <si>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</si>
  <si>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</si>
  <si>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</si>
  <si>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</si>
  <si>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</si>
  <si>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</si>
  <si>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</si>
  <si>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</si>
  <si>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</si>
  <si>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</si>
  <si>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</si>
  <si>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</si>
  <si>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</si>
  <si>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</si>
  <si>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</si>
  <si>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</si>
  <si>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</si>
  <si>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</si>
  <si>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</si>
  <si>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</si>
  <si>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</si>
  <si>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</si>
  <si>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</si>
  <si>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</si>
  <si>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</si>
  <si>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</si>
  <si>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</si>
  <si>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</si>
  <si>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</si>
  <si>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</si>
  <si>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</si>
  <si>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</si>
  <si>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</si>
  <si>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</si>
  <si>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</si>
  <si>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</si>
  <si>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</si>
  <si>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</si>
  <si>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</si>
  <si>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</si>
  <si>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</si>
  <si>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</si>
  <si>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</si>
  <si>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</si>
  <si>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</si>
  <si>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</si>
  <si>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</si>
  <si>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</si>
  <si>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</si>
  <si>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</si>
  <si>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</si>
  <si>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</si>
  <si>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</si>
  <si>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</si>
  <si>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</si>
  <si>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</si>
  <si>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</si>
  <si>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</si>
  <si>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</si>
  <si>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</si>
  <si>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</si>
  <si>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</si>
  <si>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</si>
  <si>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</si>
  <si>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</si>
  <si>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</si>
  <si>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</si>
  <si>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</si>
  <si>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</si>
  <si>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</si>
  <si>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</si>
  <si>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</si>
  <si>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</si>
  <si>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</si>
  <si>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</si>
  <si>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</si>
  <si>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</si>
  <si>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</si>
  <si>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</si>
  <si>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</si>
  <si>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</si>
  <si>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</si>
  <si>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</si>
  <si>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</si>
  <si>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</si>
  <si>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</si>
  <si>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</si>
  <si>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</si>
  <si>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</si>
  <si>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</si>
  <si>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</si>
  <si>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</si>
  <si>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</si>
  <si>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</si>
  <si>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</si>
  <si>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</si>
  <si>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</si>
  <si>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</si>
  <si>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</si>
  <si>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</si>
  <si>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</si>
  <si>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</si>
  <si>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</si>
  <si>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</si>
  <si>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</si>
  <si>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</si>
  <si>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</si>
  <si>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</si>
  <si>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</si>
  <si>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</si>
  <si>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</si>
  <si>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</si>
  <si>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</si>
  <si>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</si>
  <si>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</si>
  <si>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</si>
  <si>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</si>
  <si>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</si>
  <si>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</si>
  <si>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</si>
  <si>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</si>
  <si>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</si>
  <si>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</si>
  <si>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</si>
  <si>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</si>
  <si>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</si>
  <si>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</si>
  <si>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</si>
  <si>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</si>
  <si>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</si>
  <si>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</si>
  <si>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</si>
  <si>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</si>
  <si>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</si>
  <si>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</si>
  <si>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</si>
  <si>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</si>
  <si>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</si>
  <si>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</si>
  <si>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</si>
  <si>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</si>
  <si>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</si>
  <si>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</si>
  <si>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</si>
  <si>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</si>
  <si>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</si>
  <si>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</si>
  <si>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</si>
  <si>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</si>
  <si>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</si>
  <si>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</si>
  <si>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</si>
  <si>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</si>
  <si>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</si>
  <si>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</si>
  <si>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</si>
  <si>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</si>
  <si>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</si>
  <si>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</si>
  <si>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</si>
  <si>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</si>
  <si>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</si>
  <si>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</si>
  <si>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</si>
  <si>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</si>
  <si>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</si>
  <si>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</si>
  <si>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</si>
  <si>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</si>
  <si>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</si>
  <si>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</si>
  <si>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</si>
  <si>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</si>
  <si>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</si>
  <si>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</si>
  <si>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</si>
  <si>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</si>
  <si>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</si>
  <si>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</si>
  <si>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</si>
  <si>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</si>
  <si>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</si>
  <si>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</si>
  <si>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</si>
  <si>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</si>
  <si>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</si>
  <si>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</si>
  <si>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</si>
  <si>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</si>
  <si>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</si>
  <si>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</si>
  <si>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</si>
  <si>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</si>
  <si>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</si>
  <si>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</si>
  <si>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</si>
  <si>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</si>
  <si>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</si>
  <si>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</si>
  <si>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</si>
  <si>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</si>
  <si>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</si>
  <si>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</si>
  <si>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</si>
  <si>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</si>
  <si>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</si>
  <si>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</si>
  <si>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</si>
  <si>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</si>
  <si>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</si>
  <si>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</si>
  <si>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</si>
  <si>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</si>
  <si>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</si>
  <si>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</si>
  <si>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</si>
  <si>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</si>
  <si>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</si>
  <si>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</si>
  <si>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</si>
  <si>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</si>
  <si>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</si>
  <si>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</si>
  <si>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</si>
  <si>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</si>
  <si>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</si>
  <si>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</si>
  <si>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</si>
  <si>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</si>
  <si>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</si>
  <si>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</si>
  <si>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</si>
  <si>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</si>
  <si>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</si>
  <si>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</si>
  <si>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</si>
  <si>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</si>
  <si>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</si>
  <si>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</si>
  <si>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</si>
  <si>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</si>
  <si>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</si>
  <si>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</si>
  <si>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</si>
  <si>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</si>
  <si>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</si>
  <si>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</si>
  <si>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</si>
  <si>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</si>
  <si>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</si>
  <si>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</si>
  <si>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</si>
  <si>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</si>
  <si>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</si>
  <si>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</si>
  <si>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</si>
  <si>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</si>
  <si>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</si>
  <si>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</si>
  <si>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</si>
  <si>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</si>
  <si>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</si>
  <si>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</si>
  <si>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</si>
  <si>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</si>
  <si>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</si>
  <si>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</si>
  <si>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</si>
  <si>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</si>
  <si>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</si>
  <si>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</si>
  <si>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</si>
  <si>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</si>
  <si>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</si>
  <si>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</si>
  <si>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</si>
  <si>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</si>
  <si>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</si>
  <si>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</si>
  <si>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</si>
  <si>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</si>
  <si>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</si>
  <si>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</si>
  <si>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</si>
  <si>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</si>
  <si>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</si>
  <si>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</si>
  <si>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</si>
  <si>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</si>
  <si>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</si>
  <si>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</si>
  <si>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</si>
  <si>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</si>
  <si>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</si>
  <si>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</si>
  <si>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</si>
  <si>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</si>
  <si>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</si>
  <si>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</si>
  <si>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</si>
  <si>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</si>
  <si>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</si>
  <si>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</si>
  <si>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</si>
  <si>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</si>
  <si>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</si>
  <si>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</si>
  <si>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</si>
  <si>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</si>
  <si>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</si>
  <si>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</si>
  <si>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</si>
  <si>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</si>
  <si>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</si>
  <si>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</si>
  <si>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</si>
  <si>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</si>
  <si>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</si>
  <si>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</si>
  <si>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</si>
  <si>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</si>
  <si>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</si>
  <si>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</si>
  <si>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</si>
  <si>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</si>
  <si>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</si>
  <si>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</si>
  <si>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</si>
  <si>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</si>
  <si>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</si>
  <si>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</si>
  <si>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</si>
  <si>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</si>
  <si>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</si>
  <si>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</si>
  <si>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</si>
  <si>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</si>
  <si>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</si>
  <si>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</si>
  <si>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</si>
  <si>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</si>
  <si>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</si>
  <si>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</si>
  <si>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</si>
  <si>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</si>
  <si>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</si>
  <si>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</si>
  <si>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</si>
  <si>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</si>
  <si>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</si>
  <si>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</si>
  <si>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</si>
  <si>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</si>
  <si>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</si>
  <si>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</si>
  <si>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</si>
  <si>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</si>
  <si>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</si>
  <si>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</si>
  <si>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</si>
  <si>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</si>
  <si>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</si>
  <si>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</si>
  <si>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</si>
  <si>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</si>
  <si>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</si>
  <si>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</si>
  <si>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</si>
  <si>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</si>
  <si>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</si>
  <si>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</si>
  <si>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</si>
  <si>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</si>
  <si>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</si>
  <si>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</si>
  <si>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</si>
  <si>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</si>
  <si>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</si>
  <si>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</si>
  <si>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</si>
  <si>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</si>
  <si>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</si>
  <si>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</si>
  <si>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</si>
  <si>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</si>
  <si>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</si>
  <si>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</si>
  <si>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</si>
  <si>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</si>
  <si>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</si>
  <si>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</si>
  <si>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</si>
  <si>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</si>
  <si>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</si>
  <si>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</si>
  <si>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</si>
  <si>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</si>
  <si>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</si>
  <si>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</si>
  <si>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</si>
  <si>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</si>
  <si>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</si>
  <si>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</si>
  <si>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</si>
  <si>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</si>
  <si>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</si>
  <si>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</si>
  <si>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</si>
  <si>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</si>
  <si>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</si>
  <si>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</si>
  <si>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</si>
  <si>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</si>
  <si>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</si>
  <si>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</si>
  <si>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</si>
  <si>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</si>
  <si>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</si>
  <si>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</si>
  <si>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</si>
  <si>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</si>
  <si>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</si>
  <si>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</si>
  <si>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</si>
  <si>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</si>
  <si>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</si>
  <si>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</si>
  <si>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</si>
  <si>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</si>
  <si>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</si>
  <si>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</si>
  <si>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</si>
  <si>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</si>
  <si>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</si>
  <si>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</si>
  <si>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</si>
  <si>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</si>
  <si>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</si>
  <si>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</si>
  <si>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</si>
  <si>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</si>
  <si>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</si>
  <si>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</si>
  <si>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</si>
  <si>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</si>
  <si>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</si>
  <si>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</si>
  <si>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</si>
  <si>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</si>
  <si>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</si>
  <si>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</si>
  <si>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</si>
  <si>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</si>
  <si>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</si>
  <si>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</si>
  <si>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</si>
  <si>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</si>
  <si>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</si>
  <si>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</si>
  <si>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</si>
  <si>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</si>
  <si>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</si>
  <si>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</si>
  <si>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</si>
  <si>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</si>
  <si>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</si>
  <si>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</si>
  <si>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</si>
  <si>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</si>
  <si>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</si>
  <si>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</si>
  <si>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</si>
  <si>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</si>
  <si>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</si>
  <si>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</si>
  <si>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</si>
  <si>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</si>
  <si>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</si>
  <si>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</si>
  <si>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</si>
  <si>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</si>
  <si>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</si>
  <si>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</si>
  <si>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</si>
  <si>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</si>
  <si>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</si>
  <si>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</si>
  <si>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</si>
  <si>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</si>
  <si>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</si>
  <si>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</si>
  <si>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</si>
  <si>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</si>
  <si>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</si>
  <si>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</si>
  <si>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</si>
  <si>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</si>
  <si>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</si>
  <si>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</si>
  <si>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</si>
  <si>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</si>
  <si>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</si>
  <si>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</si>
  <si>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</si>
  <si>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</si>
  <si>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</si>
  <si>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</si>
  <si>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</si>
  <si>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</si>
  <si>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</si>
  <si>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</si>
  <si>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</si>
  <si>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</si>
  <si>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</si>
  <si>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</si>
  <si>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</si>
  <si>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</si>
  <si>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</si>
  <si>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</si>
  <si>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</si>
  <si>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</si>
  <si>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</si>
  <si>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</si>
  <si>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</si>
  <si>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</si>
  <si>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</si>
  <si>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</si>
  <si>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</si>
  <si>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</si>
  <si>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</si>
  <si>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</si>
  <si>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</si>
  <si>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</si>
  <si>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</si>
  <si>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</si>
  <si>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</si>
  <si>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</si>
  <si>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</si>
  <si>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</si>
  <si>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</si>
  <si>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</si>
  <si>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</si>
  <si>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</si>
  <si>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</si>
  <si>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</si>
  <si>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</si>
  <si>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</si>
  <si>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</si>
  <si>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</si>
  <si>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</si>
  <si>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</si>
  <si>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</si>
  <si>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</si>
  <si>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</si>
  <si>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</si>
  <si>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</si>
  <si>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</si>
  <si>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</si>
  <si>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</si>
  <si>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</si>
  <si>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</si>
  <si>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</si>
  <si>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</si>
  <si>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</si>
  <si>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</si>
  <si>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</si>
  <si>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</si>
  <si>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</si>
  <si>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</si>
  <si>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</si>
  <si>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</si>
  <si>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</si>
  <si>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</si>
  <si>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</si>
  <si>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</si>
  <si>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</si>
  <si>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</si>
  <si>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</si>
  <si>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</si>
  <si>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</si>
  <si>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</si>
  <si>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</si>
  <si>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</si>
  <si>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</si>
  <si>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</si>
  <si>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</si>
  <si>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</si>
  <si>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</si>
  <si>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</si>
  <si>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</si>
  <si>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</si>
  <si>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</si>
  <si>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</si>
  <si>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</si>
  <si>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</si>
  <si>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</si>
  <si>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</si>
  <si>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</si>
  <si>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</si>
  <si>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</si>
  <si>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</si>
  <si>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</si>
  <si>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</si>
  <si>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</si>
  <si>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</si>
  <si>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</si>
  <si>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</si>
  <si>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</si>
  <si>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</si>
  <si>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</si>
  <si>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</si>
  <si>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</si>
  <si>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</si>
  <si>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</si>
  <si>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</si>
  <si>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</si>
  <si>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</si>
  <si>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</si>
  <si>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</si>
  <si>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</si>
  <si>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</si>
  <si>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</si>
  <si>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</si>
  <si>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</si>
  <si>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</si>
  <si>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</si>
  <si>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</si>
  <si>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</si>
  <si>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</si>
  <si>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</si>
  <si>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</si>
  <si>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</si>
  <si>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</si>
  <si>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</si>
  <si>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</si>
  <si>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</si>
  <si>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</si>
  <si>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</si>
  <si>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</si>
  <si>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</si>
  <si>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</si>
  <si>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</si>
  <si>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</si>
  <si>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</si>
  <si>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</si>
  <si>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</si>
  <si>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</si>
  <si>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</si>
  <si>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</si>
  <si>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</si>
  <si>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</si>
  <si>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</si>
  <si>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</si>
  <si>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</si>
  <si>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</si>
  <si>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</si>
  <si>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</si>
  <si>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</si>
  <si>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</si>
  <si>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</si>
  <si>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</si>
  <si>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</si>
  <si>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</si>
  <si>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</si>
  <si>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</si>
  <si>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</si>
  <si>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</si>
  <si>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</si>
  <si>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</si>
  <si>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</si>
  <si>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</si>
  <si>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</si>
  <si>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</si>
  <si>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</si>
  <si>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</si>
  <si>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</si>
  <si>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</si>
  <si>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</si>
  <si>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</si>
  <si>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</si>
  <si>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</si>
  <si>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</si>
  <si>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</si>
  <si>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</si>
  <si>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</si>
  <si>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</si>
  <si>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</si>
  <si>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</si>
  <si>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</si>
  <si>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</si>
  <si>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</si>
  <si>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</si>
  <si>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</si>
  <si>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</si>
  <si>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</si>
  <si>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</si>
  <si>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</si>
  <si>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</si>
  <si>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</si>
  <si>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</si>
  <si>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</si>
  <si>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</si>
  <si>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</si>
  <si>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</si>
  <si>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</si>
  <si>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</si>
  <si>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</si>
  <si>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</si>
  <si>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</si>
  <si>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</si>
  <si>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</si>
  <si>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</si>
  <si>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</si>
  <si>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</si>
  <si>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</si>
  <si>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</si>
  <si>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</si>
  <si>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</si>
  <si>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</si>
  <si>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</si>
  <si>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</si>
  <si>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</si>
  <si>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</si>
  <si>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</si>
  <si>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</si>
  <si>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</si>
  <si>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</si>
  <si>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</si>
  <si>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</si>
  <si>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</si>
  <si>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</si>
  <si>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</si>
  <si>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</si>
  <si>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</si>
  <si>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</si>
  <si>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</si>
  <si>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</si>
  <si>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</si>
  <si>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</si>
  <si>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</si>
  <si>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</si>
  <si>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</si>
  <si>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</si>
  <si>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</si>
  <si>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</si>
  <si>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</si>
  <si>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</si>
  <si>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</si>
  <si>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</si>
  <si>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</si>
  <si>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</si>
  <si>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</si>
  <si>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</si>
  <si>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</si>
  <si>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</si>
  <si>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</si>
  <si>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</si>
  <si>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</si>
  <si>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</si>
  <si>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</si>
  <si>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</si>
  <si>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</si>
  <si>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</si>
  <si>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</si>
  <si>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</si>
  <si>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</si>
  <si>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</si>
  <si>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</si>
  <si>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</si>
  <si>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</si>
  <si>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</si>
  <si>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</si>
  <si>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</si>
  <si>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</si>
  <si>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</si>
  <si>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</si>
  <si>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</si>
  <si>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</si>
  <si>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</si>
  <si>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</si>
  <si>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</si>
  <si>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</si>
  <si>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</si>
  <si>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</si>
  <si>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</si>
  <si>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</si>
  <si>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</si>
  <si>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</si>
  <si>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</si>
  <si>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</si>
  <si>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</si>
  <si>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</si>
  <si>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</si>
  <si>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</si>
  <si>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</si>
  <si>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</si>
  <si>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</si>
  <si>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</si>
  <si>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</si>
  <si>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</si>
  <si>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</si>
  <si>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</si>
  <si>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</si>
  <si>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</si>
  <si>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</si>
  <si>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</si>
  <si>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</si>
  <si>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</si>
  <si>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</si>
  <si>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</si>
  <si>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</si>
  <si>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</si>
  <si>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</si>
  <si>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</si>
  <si>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</si>
  <si>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</si>
  <si>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</si>
  <si>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</si>
  <si>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</si>
  <si>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</si>
  <si>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</si>
  <si>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</si>
  <si>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</si>
  <si>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</si>
  <si>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</si>
  <si>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</si>
  <si>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</si>
  <si>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</si>
  <si>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</si>
  <si>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</si>
  <si>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</si>
  <si>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</si>
  <si>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</si>
  <si>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</si>
  <si>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</si>
  <si>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</si>
  <si>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</si>
  <si>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</si>
  <si>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</si>
  <si>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</si>
  <si>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</si>
  <si>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</si>
  <si>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</si>
  <si>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</si>
  <si>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</si>
  <si>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</si>
  <si>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</si>
  <si>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</si>
  <si>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</si>
  <si>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</si>
  <si>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</si>
  <si>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</si>
  <si>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</si>
  <si>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</si>
  <si>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</si>
  <si>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</si>
  <si>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</si>
  <si>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</si>
  <si>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</si>
  <si>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</si>
  <si>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</si>
  <si>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</si>
  <si>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</si>
  <si>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</si>
  <si>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</si>
  <si>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</si>
  <si>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</si>
  <si>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</si>
  <si>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</si>
  <si>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</si>
  <si>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</si>
  <si>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</si>
  <si>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</si>
  <si>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</si>
  <si>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</si>
  <si>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</si>
  <si>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</si>
  <si>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</si>
  <si>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</si>
  <si>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</si>
  <si>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</si>
  <si>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</si>
  <si>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</si>
  <si>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</si>
  <si>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</si>
  <si>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</si>
  <si>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</si>
  <si>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</si>
  <si>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</si>
  <si>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</si>
  <si>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</si>
  <si>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</si>
  <si>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</si>
  <si>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</si>
  <si>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</si>
  <si>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</si>
  <si>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</si>
  <si>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</si>
  <si>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</si>
  <si>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</si>
  <si>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</si>
  <si>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</si>
  <si>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</si>
  <si>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</si>
  <si>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</si>
  <si>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</si>
  <si>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</si>
  <si>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</si>
  <si>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</si>
  <si>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</si>
  <si>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</si>
  <si>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</si>
  <si>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</si>
  <si>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</si>
  <si>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</si>
  <si>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</si>
  <si>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</si>
  <si>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</si>
  <si>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</si>
  <si>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</si>
  <si>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</si>
  <si>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</si>
  <si>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</si>
  <si>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</si>
  <si>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</si>
  <si>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</si>
  <si>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</si>
  <si>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</si>
  <si>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</si>
  <si>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</si>
  <si>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</si>
  <si>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</si>
  <si>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</si>
  <si>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</si>
  <si>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</si>
  <si>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</si>
  <si>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</si>
  <si>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</si>
  <si>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</si>
  <si>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</si>
  <si>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</si>
  <si>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</si>
  <si>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</si>
  <si>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</si>
  <si>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</si>
  <si>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</si>
  <si>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</si>
  <si>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</si>
  <si>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</si>
  <si>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</si>
  <si>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</si>
  <si>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</si>
  <si>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</si>
  <si>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</si>
  <si>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</si>
  <si>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</si>
  <si>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</si>
  <si>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</si>
  <si>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</si>
  <si>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</si>
  <si>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</si>
  <si>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</si>
  <si>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</si>
  <si>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</si>
  <si>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</si>
  <si>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</si>
  <si>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</si>
  <si>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</si>
  <si>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</si>
  <si>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</si>
  <si>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</si>
  <si>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</si>
  <si>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</si>
  <si>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</si>
  <si>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</si>
  <si>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</si>
  <si>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</si>
  <si>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</si>
  <si>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</si>
  <si>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</si>
  <si>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</si>
  <si>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</si>
  <si>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</si>
  <si>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</si>
  <si>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</si>
  <si>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</si>
  <si>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</si>
  <si>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</si>
  <si>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</si>
  <si>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</si>
  <si>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</si>
  <si>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</si>
  <si>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</si>
  <si>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</si>
  <si>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</si>
  <si>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</si>
  <si>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</si>
  <si>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</si>
  <si>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</si>
  <si>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</si>
  <si>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</si>
  <si>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</si>
  <si>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</si>
  <si>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</si>
  <si>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</si>
  <si>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</si>
  <si>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</si>
  <si>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</si>
  <si>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</si>
  <si>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</si>
  <si>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</si>
  <si>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</si>
  <si>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</si>
  <si>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</si>
  <si>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</si>
  <si>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</si>
  <si>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</si>
  <si>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</si>
  <si>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</si>
  <si>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</si>
  <si>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</si>
  <si>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</si>
  <si>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</si>
  <si>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</si>
  <si>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</si>
  <si>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</si>
  <si>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</si>
  <si>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</si>
  <si>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</si>
  <si>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</si>
  <si>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</si>
  <si>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</si>
  <si>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</si>
  <si>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</si>
  <si>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</si>
  <si>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</si>
  <si>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</si>
  <si>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</si>
  <si>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</si>
  <si>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</si>
  <si>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</si>
  <si>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</si>
  <si>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</si>
  <si>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</si>
  <si>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</si>
  <si>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</si>
  <si>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</si>
  <si>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</si>
  <si>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</si>
  <si>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</si>
  <si>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</si>
  <si>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</si>
  <si>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</si>
  <si>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</si>
  <si>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</si>
  <si>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</si>
  <si>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</si>
  <si>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</si>
  <si>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</si>
  <si>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</si>
  <si>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</si>
  <si>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</si>
  <si>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</si>
  <si>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</si>
  <si>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</si>
  <si>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</si>
  <si>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</si>
  <si>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</si>
  <si>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</si>
  <si>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</si>
  <si>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</si>
  <si>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</si>
  <si>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</si>
  <si>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</si>
  <si>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</si>
  <si>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</si>
  <si>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</si>
  <si>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</si>
  <si>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</si>
  <si>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</si>
  <si>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</si>
  <si>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</si>
  <si>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</si>
  <si>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</si>
  <si>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</si>
  <si>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</si>
  <si>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</si>
  <si>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</si>
  <si>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</si>
  <si>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</si>
  <si>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</si>
  <si>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</si>
  <si>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</si>
  <si>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</si>
  <si>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</si>
  <si>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</si>
  <si>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</si>
  <si>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</si>
  <si>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</si>
  <si>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</si>
  <si>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</si>
  <si>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</si>
  <si>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</si>
  <si>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</si>
  <si>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</si>
  <si>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</si>
  <si>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</si>
  <si>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</si>
  <si>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</si>
  <si>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</si>
  <si>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</si>
  <si>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</si>
  <si>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</si>
  <si>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</si>
  <si>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</si>
  <si>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</si>
  <si>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</si>
  <si>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</si>
  <si>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</si>
  <si>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</si>
  <si>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</si>
  <si>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</si>
  <si>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</si>
  <si>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</si>
  <si>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</si>
  <si>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</si>
  <si>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</si>
  <si>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</si>
  <si>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</si>
  <si>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</si>
  <si>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</si>
  <si>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</si>
  <si>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</si>
  <si>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</si>
  <si>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</si>
  <si>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</si>
  <si>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</si>
  <si>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</si>
  <si>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</si>
  <si>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</si>
  <si>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</si>
  <si>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</si>
  <si>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</si>
  <si>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</si>
  <si>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</si>
  <si>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</si>
  <si>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</si>
  <si>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</si>
  <si>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</si>
  <si>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</si>
  <si>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</si>
  <si>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</si>
  <si>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</si>
  <si>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</si>
  <si>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</si>
  <si>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</si>
  <si>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</si>
  <si>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</si>
  <si>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</si>
  <si>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</si>
  <si>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</si>
  <si>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</si>
  <si>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</si>
  <si>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</si>
  <si>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</si>
  <si>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</si>
  <si>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</si>
  <si>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</si>
  <si>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</si>
  <si>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</si>
  <si>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</si>
  <si>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</si>
  <si>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</si>
  <si>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</si>
  <si>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</si>
  <si>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</si>
  <si>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</si>
  <si>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</si>
  <si>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</si>
  <si>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</si>
  <si>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</si>
  <si>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</si>
  <si>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</si>
  <si>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</si>
  <si>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</si>
  <si>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</si>
  <si>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</si>
  <si>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</si>
  <si>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</si>
  <si>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</si>
  <si>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</si>
  <si>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</si>
  <si>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</si>
  <si>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</si>
  <si>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</si>
  <si>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</si>
  <si>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</si>
  <si>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</si>
  <si>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</si>
  <si>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</si>
  <si>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</si>
  <si>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</si>
  <si>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</si>
  <si>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</si>
  <si>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</si>
  <si>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</si>
  <si>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</si>
  <si>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</si>
  <si>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</si>
  <si>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</si>
  <si>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</si>
  <si>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</si>
  <si>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</si>
  <si>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</si>
  <si>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</si>
  <si>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</si>
  <si>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</si>
  <si>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</si>
  <si>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</si>
  <si>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</si>
  <si>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</si>
  <si>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</si>
  <si>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</si>
  <si>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</si>
  <si>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</si>
  <si>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</si>
  <si>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</si>
  <si>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</si>
  <si>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</si>
  <si>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</si>
  <si>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</si>
  <si>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</si>
  <si>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</si>
  <si>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</si>
  <si>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</si>
  <si>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</si>
  <si>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</si>
  <si>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</si>
  <si>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</si>
  <si>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</si>
  <si>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</si>
  <si>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</si>
  <si>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</si>
  <si>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</si>
  <si>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</si>
  <si>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</si>
  <si>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</si>
  <si>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</si>
  <si>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</si>
  <si>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</si>
  <si>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</si>
  <si>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</si>
  <si>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</si>
  <si>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</si>
  <si>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</si>
  <si>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</si>
  <si>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</si>
  <si>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</si>
  <si>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</si>
  <si>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</si>
  <si>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</si>
  <si>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</si>
  <si>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</si>
  <si>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</si>
  <si>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</si>
  <si>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</si>
  <si>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</si>
  <si>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</si>
  <si>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</si>
  <si>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</si>
  <si>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</si>
  <si>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</si>
  <si>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</si>
  <si>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</si>
  <si>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</si>
  <si>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</si>
  <si>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</si>
  <si>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</si>
  <si>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</si>
  <si>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</si>
  <si>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</si>
  <si>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</si>
  <si>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</si>
  <si>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</si>
  <si>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</si>
  <si>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</si>
  <si>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</si>
  <si>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</si>
  <si>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</si>
  <si>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</si>
  <si>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</si>
  <si>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</si>
  <si>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</si>
  <si>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</si>
  <si>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</si>
  <si>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</si>
  <si>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</si>
  <si>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</si>
  <si>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</si>
  <si>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</si>
  <si>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</si>
  <si>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</si>
  <si>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</si>
  <si>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</si>
  <si>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</si>
  <si>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</si>
  <si>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</si>
  <si>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</si>
  <si>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</si>
  <si>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</si>
  <si>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</si>
  <si>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</si>
  <si>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</si>
  <si>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</si>
  <si>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</si>
  <si>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</si>
  <si>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</si>
  <si>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</si>
  <si>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</si>
  <si>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</si>
  <si>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</si>
  <si>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</si>
  <si>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</si>
  <si>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</si>
  <si>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</si>
  <si>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</si>
  <si>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</si>
  <si>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</si>
  <si>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</si>
  <si>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</si>
  <si>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</si>
  <si>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</si>
  <si>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</si>
  <si>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</si>
  <si>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</si>
  <si>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</si>
  <si>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</si>
  <si>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</si>
  <si>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</si>
  <si>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</si>
  <si>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</si>
  <si>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</si>
  <si>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</si>
  <si>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</si>
  <si>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</si>
  <si>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</si>
  <si>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</si>
  <si>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</si>
  <si>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</si>
  <si>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</si>
  <si>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</si>
  <si>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</si>
  <si>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</si>
  <si>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</si>
  <si>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</si>
  <si>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</si>
  <si>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</si>
  <si>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</si>
  <si>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</si>
  <si>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</si>
  <si>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</si>
  <si>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</si>
  <si>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</si>
  <si>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</si>
  <si>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</si>
  <si>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</si>
  <si>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</si>
  <si>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</si>
  <si>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</si>
  <si>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</si>
  <si>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</si>
  <si>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</si>
  <si>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</si>
  <si>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</si>
  <si>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</si>
  <si>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</si>
  <si>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</si>
  <si>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</si>
  <si>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</si>
  <si>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</si>
  <si>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</si>
  <si>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</si>
  <si>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</si>
  <si>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</si>
  <si>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</si>
  <si>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</si>
  <si>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</si>
  <si>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</si>
  <si>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</si>
  <si>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</si>
  <si>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</si>
  <si>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</si>
  <si>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</si>
  <si>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</si>
  <si>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</si>
  <si>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</si>
  <si>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</si>
  <si>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</si>
  <si>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</si>
  <si>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</si>
  <si>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</si>
  <si>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</si>
  <si>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</si>
  <si>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</si>
  <si>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</si>
  <si>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</si>
  <si>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</si>
  <si>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</si>
  <si>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</si>
  <si>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</si>
  <si>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</si>
  <si>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</si>
  <si>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</si>
  <si>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</si>
  <si>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</si>
  <si>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</si>
  <si>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</si>
  <si>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</si>
  <si>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</si>
  <si>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</si>
  <si>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</si>
  <si>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</si>
  <si>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</si>
  <si>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</si>
  <si>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</si>
  <si>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</si>
  <si>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</si>
  <si>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</si>
  <si>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</si>
  <si>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</si>
  <si>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</si>
  <si>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</si>
  <si>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</si>
  <si>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</si>
  <si>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</si>
  <si>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</si>
  <si>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</si>
  <si>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</si>
  <si>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</si>
  <si>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</si>
  <si>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</si>
  <si>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</si>
  <si>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</si>
  <si>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</si>
  <si>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</si>
  <si>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</si>
  <si>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</si>
  <si>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</si>
  <si>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</si>
  <si>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</si>
  <si>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</si>
  <si>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</si>
  <si>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</si>
  <si>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</si>
  <si>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</si>
  <si>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</si>
  <si>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</si>
  <si>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</si>
  <si>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</si>
  <si>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</si>
  <si>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</si>
  <si>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</si>
  <si>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</si>
  <si>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</si>
  <si>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</si>
  <si>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</si>
  <si>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</si>
  <si>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</si>
  <si>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</si>
  <si>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</si>
  <si>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</si>
  <si>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</si>
  <si>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</si>
  <si>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</si>
  <si>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</si>
  <si>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</si>
  <si>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</si>
  <si>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</si>
  <si>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</si>
  <si>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</si>
  <si>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</si>
  <si>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</si>
  <si>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</si>
  <si>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</si>
  <si>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</si>
  <si>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</si>
  <si>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</si>
  <si>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</si>
  <si>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</si>
  <si>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</si>
  <si>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</si>
  <si>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</si>
  <si>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</si>
  <si>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</si>
  <si>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</si>
  <si>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</si>
  <si>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</si>
  <si>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</si>
  <si>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</si>
  <si>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</si>
  <si>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</si>
  <si>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</si>
  <si>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</si>
  <si>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</si>
  <si>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</si>
  <si>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</si>
  <si>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</si>
  <si>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</si>
  <si>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</si>
  <si>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</si>
  <si>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</si>
  <si>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</si>
  <si>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</si>
  <si>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</si>
  <si>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</si>
  <si>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</si>
  <si>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</si>
  <si>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</si>
  <si>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</si>
  <si>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</si>
  <si>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</si>
  <si>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</si>
  <si>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</si>
  <si>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</si>
  <si>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</si>
  <si>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</si>
  <si>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</si>
  <si>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</si>
  <si>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</si>
  <si>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</si>
  <si>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</si>
  <si>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</si>
  <si>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</si>
  <si>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</si>
  <si>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</si>
  <si>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</si>
  <si>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</si>
  <si>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</si>
  <si>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</si>
  <si>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</si>
  <si>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</si>
  <si>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</si>
  <si>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</si>
  <si>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</si>
  <si>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</si>
  <si>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</si>
  <si>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</si>
  <si>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</si>
  <si>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</si>
  <si>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</si>
  <si>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</si>
  <si>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</si>
  <si>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</si>
  <si>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</si>
  <si>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</si>
  <si>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</si>
  <si>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</si>
  <si>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</si>
  <si>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</si>
  <si>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</si>
  <si>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</si>
  <si>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</si>
  <si>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</si>
  <si>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</si>
  <si>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</si>
  <si>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</si>
  <si>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</si>
  <si>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</si>
  <si>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</si>
  <si>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</si>
  <si>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</si>
  <si>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</si>
  <si>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</si>
  <si>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</si>
  <si>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</si>
  <si>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</si>
  <si>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</si>
  <si>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</si>
  <si>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</si>
  <si>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</si>
  <si>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</si>
  <si>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</si>
  <si>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</si>
  <si>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</si>
  <si>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</si>
  <si>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</si>
  <si>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</si>
  <si>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</si>
  <si>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</si>
  <si>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</si>
  <si>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</si>
  <si>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</si>
  <si>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</si>
  <si>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</si>
  <si>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</si>
  <si>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</si>
  <si>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</si>
  <si>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</si>
  <si>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</si>
  <si>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</si>
  <si>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</si>
  <si>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</si>
  <si>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</si>
  <si>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</si>
  <si>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</si>
  <si>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</si>
  <si>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</si>
  <si>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</si>
  <si>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</si>
  <si>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</si>
  <si>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</si>
  <si>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</si>
  <si>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</si>
  <si>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</si>
  <si>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</si>
  <si>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</si>
  <si>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</si>
  <si>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</si>
  <si>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</si>
  <si>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</si>
  <si>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</si>
  <si>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</si>
  <si>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</si>
  <si>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</si>
  <si>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</si>
  <si>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</si>
  <si>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</si>
  <si>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</si>
  <si>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</si>
  <si>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</si>
  <si>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</si>
  <si>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</si>
  <si>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</si>
  <si>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</si>
  <si>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</si>
  <si>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</si>
  <si>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</si>
  <si>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</si>
  <si>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</si>
  <si>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</si>
  <si>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</si>
  <si>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</si>
  <si>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</si>
  <si>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</si>
  <si>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</si>
  <si>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</si>
  <si>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</si>
  <si>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</si>
  <si>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</si>
  <si>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</si>
  <si>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</si>
  <si>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</si>
  <si>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</si>
  <si>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</si>
  <si>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</si>
  <si>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</si>
  <si>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</si>
  <si>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</si>
  <si>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</si>
  <si>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</si>
  <si>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</si>
  <si>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</si>
  <si>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</si>
  <si>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</si>
  <si>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</si>
  <si>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</si>
  <si>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</si>
  <si>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</si>
  <si>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</si>
  <si>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</si>
  <si>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</si>
  <si>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</si>
  <si>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</si>
  <si>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</si>
  <si>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</si>
  <si>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</si>
  <si>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</si>
  <si>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</si>
  <si>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</si>
  <si>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</si>
  <si>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</si>
  <si>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</si>
  <si>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</si>
  <si>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</si>
  <si>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</si>
  <si>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</si>
  <si>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</si>
  <si>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</si>
  <si>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</si>
  <si>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</si>
  <si>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</si>
  <si>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</si>
  <si>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</si>
  <si>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</si>
  <si>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</si>
  <si>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</si>
  <si>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</si>
  <si>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</si>
  <si>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</si>
  <si>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</si>
  <si>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</si>
  <si>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</si>
  <si>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</si>
  <si>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</si>
  <si>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</si>
  <si>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</si>
  <si>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</si>
  <si>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</si>
  <si>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</si>
  <si>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</si>
  <si>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</si>
  <si>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</si>
  <si>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</si>
  <si>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</si>
  <si>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</si>
  <si>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</si>
  <si>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</si>
  <si>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</si>
  <si>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</si>
  <si>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</si>
  <si>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</si>
  <si>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</si>
  <si>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</si>
  <si>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</si>
  <si>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</si>
  <si>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</si>
  <si>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</si>
  <si>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</si>
  <si>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</si>
  <si>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</si>
  <si>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</si>
  <si>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</si>
  <si>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</si>
  <si>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</si>
  <si>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</si>
  <si>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</si>
  <si>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</si>
  <si>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</si>
  <si>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</si>
  <si>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</si>
  <si>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</si>
  <si>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</si>
  <si>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</si>
  <si>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</si>
  <si>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</si>
  <si>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</si>
  <si>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</si>
  <si>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</si>
  <si>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</si>
  <si>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</si>
  <si>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</si>
  <si>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</si>
  <si>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</si>
  <si>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</si>
  <si>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</si>
  <si>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</si>
  <si>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</si>
  <si>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</si>
  <si>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</si>
  <si>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</si>
  <si>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</si>
  <si>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</si>
  <si>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</si>
  <si>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</si>
  <si>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</si>
  <si>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</si>
  <si>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</si>
  <si>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</si>
  <si>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</si>
  <si>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</si>
  <si>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</si>
  <si>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</si>
  <si>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</si>
  <si>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</si>
  <si>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</si>
  <si>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</si>
  <si>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</si>
  <si>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</si>
  <si>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</si>
  <si>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</si>
  <si>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</si>
  <si>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</si>
  <si>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</si>
  <si>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</si>
  <si>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</si>
  <si>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</si>
  <si>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</si>
  <si>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</si>
  <si>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</si>
  <si>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</si>
  <si>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</si>
  <si>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</si>
  <si>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</si>
  <si>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</si>
  <si>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</si>
  <si>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</si>
  <si>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</si>
  <si>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</si>
  <si>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</si>
  <si>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</si>
  <si>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</si>
  <si>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</si>
  <si>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</si>
  <si>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</si>
  <si>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</si>
  <si>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</si>
  <si>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</si>
  <si>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</si>
  <si>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</si>
  <si>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</si>
  <si>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</si>
  <si>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</si>
  <si>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</si>
  <si>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</si>
  <si>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</si>
  <si>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</si>
  <si>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</si>
  <si>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</si>
  <si>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</si>
  <si>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</si>
  <si>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</si>
  <si>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</si>
  <si>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</si>
  <si>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</si>
  <si>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</si>
  <si>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</si>
  <si>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</si>
  <si>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</si>
  <si>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</si>
  <si>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</si>
  <si>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</si>
  <si>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</si>
  <si>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</si>
  <si>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</si>
  <si>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</si>
  <si>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</si>
  <si>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</si>
  <si>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</si>
  <si>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</si>
  <si>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</si>
  <si>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</si>
  <si>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</si>
  <si>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</si>
  <si>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</si>
  <si>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</si>
  <si>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</si>
  <si>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</si>
  <si>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</si>
  <si>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</si>
  <si>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</si>
  <si>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</si>
  <si>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</si>
  <si>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</si>
  <si>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</si>
  <si>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</si>
  <si>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</si>
  <si>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</si>
  <si>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</si>
  <si>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</si>
  <si>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</si>
  <si>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</si>
  <si>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</si>
  <si>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</si>
  <si>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</si>
  <si>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</si>
  <si>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</si>
  <si>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</si>
  <si>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</si>
  <si>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</si>
  <si>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</si>
  <si>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</si>
  <si>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</si>
  <si>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</si>
  <si>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</si>
  <si>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</si>
  <si>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</si>
  <si>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</si>
  <si>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</si>
  <si>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</si>
  <si>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</si>
  <si>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</si>
  <si>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</si>
  <si>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</si>
  <si>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</si>
  <si>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</si>
  <si>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</si>
  <si>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</si>
  <si>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</si>
  <si>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</si>
  <si>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</si>
  <si>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</si>
  <si>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</si>
  <si>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</si>
  <si>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</si>
  <si>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</si>
  <si>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</si>
  <si>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</si>
  <si>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</si>
  <si>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</si>
  <si>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</si>
  <si>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</si>
  <si>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</si>
  <si>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</si>
  <si>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</si>
  <si>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</si>
  <si>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</si>
  <si>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</si>
  <si>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</si>
  <si>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</si>
  <si>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</si>
  <si>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</si>
  <si>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</si>
  <si>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</si>
  <si>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</si>
  <si>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</si>
  <si>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</si>
  <si>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</si>
  <si>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</si>
  <si>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</si>
  <si>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</si>
  <si>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</si>
  <si>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</si>
  <si>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</si>
  <si>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</si>
  <si>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</si>
  <si>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</si>
  <si>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</si>
  <si>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</si>
  <si>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</si>
  <si>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</si>
  <si>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</si>
  <si>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</si>
  <si>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</si>
  <si>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</si>
  <si>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</si>
  <si>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</si>
  <si>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</si>
  <si>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</si>
  <si>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</si>
  <si>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</si>
  <si>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</si>
  <si>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</si>
  <si>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</si>
  <si>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</si>
  <si>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</si>
  <si>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</si>
  <si>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</si>
  <si>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</si>
  <si>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</si>
  <si>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</si>
  <si>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</si>
  <si>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</si>
  <si>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</si>
  <si>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</si>
  <si>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</si>
  <si>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</si>
  <si>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</si>
  <si>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</si>
  <si>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</si>
  <si>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</si>
  <si>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</si>
  <si>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</si>
  <si>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</si>
  <si>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</si>
  <si>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</si>
  <si>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</si>
  <si>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</si>
  <si>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</si>
  <si>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</si>
  <si>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</si>
  <si>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</si>
  <si>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</si>
  <si>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</si>
  <si>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</si>
  <si>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</si>
  <si>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</si>
  <si>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</si>
  <si>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</si>
  <si>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</si>
  <si>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</si>
  <si>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</si>
  <si>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</si>
  <si>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</si>
  <si>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</si>
  <si>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</si>
  <si>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</si>
  <si>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</si>
  <si>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</si>
  <si>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</si>
  <si>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</si>
  <si>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</si>
  <si>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</si>
  <si>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</si>
  <si>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</si>
  <si>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</si>
  <si>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</si>
  <si>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</si>
  <si>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</si>
  <si>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</si>
  <si>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</si>
  <si>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</si>
  <si>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</si>
  <si>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</si>
  <si>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</si>
  <si>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</si>
  <si>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</si>
  <si>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</si>
  <si>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</si>
  <si>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</si>
  <si>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</si>
  <si>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</si>
  <si>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</si>
  <si>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</si>
  <si>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</si>
  <si>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</si>
  <si>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</si>
  <si>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</si>
  <si>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</si>
  <si>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</si>
  <si>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</si>
  <si>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</si>
  <si>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</si>
  <si>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</si>
  <si>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</si>
  <si>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</si>
  <si>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</si>
  <si>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</si>
  <si>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</si>
  <si>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</si>
  <si>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</si>
  <si>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</si>
  <si>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</si>
  <si>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</si>
  <si>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</si>
  <si>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</si>
  <si>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</si>
  <si>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</si>
  <si>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</si>
  <si>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</si>
  <si>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</si>
  <si>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</si>
  <si>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</si>
  <si>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</si>
  <si>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</si>
  <si>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</si>
  <si>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</si>
  <si>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</si>
  <si>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</si>
  <si>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</si>
  <si>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</si>
  <si>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</si>
  <si>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</si>
  <si>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</si>
  <si>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</si>
  <si>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</si>
  <si>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</si>
  <si>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</si>
  <si>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</si>
  <si>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</si>
  <si>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</si>
  <si>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</si>
  <si>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</si>
  <si>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</si>
  <si>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</si>
  <si>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</si>
  <si>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</si>
  <si>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</si>
  <si>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</si>
  <si>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</si>
  <si>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</si>
  <si>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</si>
  <si>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</si>
  <si>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</si>
  <si>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</si>
  <si>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</si>
  <si>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</si>
  <si>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</si>
  <si>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</si>
  <si>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</si>
  <si>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</si>
  <si>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</si>
  <si>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</si>
  <si>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</si>
  <si>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</si>
  <si>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</si>
  <si>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</si>
  <si>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</si>
  <si>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</si>
  <si>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</si>
  <si>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</si>
  <si>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</si>
  <si>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</si>
  <si>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</si>
  <si>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</si>
  <si>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</si>
  <si>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</si>
  <si>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</si>
  <si>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</si>
  <si>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</si>
  <si>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</si>
  <si>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</si>
  <si>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</si>
  <si>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</si>
  <si>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</si>
  <si>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</si>
  <si>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</si>
  <si>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</si>
  <si>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</si>
  <si>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</si>
  <si>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</si>
  <si>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</si>
  <si>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</si>
  <si>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</si>
  <si>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</si>
  <si>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</si>
  <si>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</si>
  <si>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</si>
  <si>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</si>
  <si>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</si>
  <si>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</si>
  <si>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</si>
  <si>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</si>
  <si>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</si>
  <si>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</si>
  <si>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</si>
  <si>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</si>
  <si>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</si>
  <si>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</si>
  <si>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</si>
  <si>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</si>
  <si>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</si>
  <si>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</si>
  <si>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</si>
  <si>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</si>
  <si>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</si>
  <si>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</si>
  <si>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</si>
  <si>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</si>
  <si>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</si>
  <si>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</si>
  <si>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</si>
  <si>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</si>
  <si>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</si>
  <si>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</si>
  <si>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</si>
  <si>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</si>
  <si>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</si>
  <si>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</si>
  <si>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</si>
  <si>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</si>
  <si>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</si>
  <si>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</si>
  <si>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</si>
  <si>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</si>
  <si>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</si>
  <si>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</si>
  <si>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</si>
  <si>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</si>
  <si>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</si>
  <si>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</si>
  <si>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</si>
  <si>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</si>
  <si>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</si>
  <si>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</si>
  <si>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</si>
  <si>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</si>
  <si>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</si>
  <si>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</si>
  <si>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</si>
  <si>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</si>
  <si>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</si>
  <si>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</si>
  <si>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</si>
  <si>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</si>
  <si>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</si>
  <si>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</si>
  <si>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</si>
  <si>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</si>
  <si>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</si>
  <si>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</si>
  <si>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</si>
  <si>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</si>
  <si>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</si>
  <si>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</si>
  <si>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</si>
  <si>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</si>
  <si>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</si>
  <si>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</si>
  <si>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</si>
  <si>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</si>
  <si>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</si>
  <si>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</si>
  <si>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</si>
  <si>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</si>
  <si>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</si>
  <si>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</si>
  <si>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</si>
  <si>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</si>
  <si>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</si>
  <si>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</si>
  <si>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</si>
  <si>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</si>
  <si>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</si>
  <si>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</si>
  <si>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</si>
  <si>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</si>
  <si>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</si>
  <si>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</si>
  <si>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</si>
  <si>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</si>
  <si>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</si>
  <si>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</si>
  <si>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</si>
  <si>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</si>
  <si>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</si>
  <si>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</si>
  <si>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</si>
  <si>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</si>
  <si>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</si>
  <si>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</si>
  <si>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</si>
  <si>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</si>
  <si>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</si>
  <si>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</si>
  <si>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</si>
  <si>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</si>
  <si>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</si>
  <si>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</si>
  <si>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</si>
  <si>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</si>
  <si>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</si>
  <si>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</si>
  <si>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</si>
  <si>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</si>
  <si>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</si>
  <si>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</si>
  <si>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</si>
  <si>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</si>
  <si>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</si>
  <si>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</si>
  <si>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</si>
  <si>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</si>
  <si>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</si>
  <si>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</si>
  <si>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</si>
  <si>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</si>
  <si>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</si>
  <si>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</si>
  <si>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</si>
  <si>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</si>
  <si>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</si>
  <si>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</si>
  <si>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</si>
  <si>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</si>
  <si>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</si>
  <si>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</si>
  <si>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</si>
  <si>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</si>
  <si>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</si>
  <si>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</si>
  <si>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</si>
  <si>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</si>
  <si>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</si>
  <si>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</si>
  <si>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</si>
  <si>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</si>
  <si>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</si>
  <si>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</si>
  <si>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</si>
  <si>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</si>
  <si>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</si>
  <si>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</si>
  <si>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</si>
  <si>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</si>
  <si>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</si>
  <si>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</si>
  <si>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</si>
  <si>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</si>
  <si>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</si>
  <si>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</si>
  <si>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</si>
  <si>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</si>
  <si>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</si>
  <si>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</si>
  <si>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</si>
  <si>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</si>
  <si>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</si>
  <si>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</si>
  <si>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</si>
  <si>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</si>
  <si>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</si>
  <si>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</si>
  <si>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</si>
  <si>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</si>
  <si>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</si>
  <si>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</si>
  <si>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</si>
  <si>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</si>
  <si>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</si>
  <si>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</si>
  <si>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</si>
  <si>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</si>
  <si>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</si>
  <si>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</si>
  <si>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</si>
  <si>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</si>
  <si>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</si>
  <si>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</si>
  <si>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</si>
  <si>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</si>
  <si>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</si>
  <si>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</si>
  <si>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</si>
  <si>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</si>
  <si>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</si>
  <si>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</si>
  <si>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</si>
  <si>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</si>
  <si>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</si>
  <si>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</si>
  <si>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</si>
  <si>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</si>
  <si>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</si>
  <si>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</si>
  <si>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</si>
  <si>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</si>
  <si>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</si>
  <si>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</si>
  <si>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</si>
  <si>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</si>
  <si>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</si>
  <si>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</si>
  <si>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</si>
  <si>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</si>
  <si>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</si>
  <si>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</si>
  <si>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</si>
  <si>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</si>
  <si>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</si>
  <si>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</si>
  <si>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</si>
  <si>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</si>
  <si>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</si>
  <si>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</si>
  <si>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</si>
  <si>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</si>
  <si>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</si>
  <si>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</si>
  <si>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</si>
  <si>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</si>
  <si>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</si>
  <si>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</si>
  <si>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</si>
  <si>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</si>
  <si>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</si>
  <si>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</si>
  <si>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</si>
  <si>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</si>
  <si>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</si>
  <si>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</si>
  <si>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</si>
  <si>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</si>
  <si>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</si>
  <si>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</si>
  <si>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</si>
  <si>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</si>
  <si>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</si>
  <si>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</si>
  <si>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</si>
  <si>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</si>
  <si>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</si>
  <si>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</si>
  <si>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</si>
  <si>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</si>
  <si>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</si>
  <si>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</si>
  <si>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</si>
  <si>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</si>
  <si>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</si>
  <si>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</si>
  <si>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</si>
  <si>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</si>
  <si>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</si>
  <si>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</si>
  <si>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</si>
  <si>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</si>
  <si>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</si>
  <si>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</si>
  <si>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</si>
  <si>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</si>
  <si>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</si>
  <si>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</si>
  <si>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</si>
  <si>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</si>
  <si>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</si>
  <si>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</si>
  <si>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</si>
  <si>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</si>
  <si>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</si>
  <si>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</si>
  <si>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</si>
  <si>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</si>
  <si>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</si>
  <si>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</si>
  <si>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</si>
  <si>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</si>
  <si>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</si>
  <si>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</si>
  <si>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</si>
  <si>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</si>
  <si>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</si>
  <si>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</si>
  <si>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</si>
  <si>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</si>
  <si>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</si>
  <si>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</si>
  <si>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</si>
  <si>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</si>
  <si>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</si>
  <si>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</si>
  <si>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</si>
  <si>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</si>
  <si>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</si>
  <si>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</si>
  <si>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</si>
  <si>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</si>
  <si>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</si>
  <si>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</si>
  <si>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</si>
  <si>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</si>
  <si>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</si>
  <si>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</si>
  <si>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</si>
  <si>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</si>
  <si>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</si>
  <si>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</si>
  <si>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</si>
  <si>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</si>
  <si>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</si>
  <si>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</si>
  <si>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</si>
  <si>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</si>
  <si>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</si>
  <si>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</si>
  <si>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</si>
  <si>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</si>
  <si>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</si>
  <si>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</si>
  <si>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</si>
  <si>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</si>
  <si>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</si>
  <si>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</si>
  <si>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</si>
  <si>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</si>
  <si>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</si>
  <si>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</si>
  <si>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</si>
  <si>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</si>
  <si>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</si>
  <si>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</si>
  <si>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</si>
  <si>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</si>
  <si>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</si>
  <si>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</si>
  <si>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</si>
  <si>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</si>
  <si>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</si>
  <si>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</si>
  <si>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</si>
  <si>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</si>
  <si>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</si>
  <si>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</si>
  <si>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</si>
  <si>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</si>
  <si>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</si>
  <si>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</si>
  <si>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</si>
  <si>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</si>
  <si>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</si>
  <si>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</si>
  <si>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</si>
  <si>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</si>
  <si>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</si>
  <si>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</si>
  <si>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</si>
  <si>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</si>
  <si>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</si>
  <si>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</si>
  <si>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</si>
  <si>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</si>
  <si>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</si>
  <si>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</si>
  <si>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</si>
  <si>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</si>
  <si>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</si>
  <si>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</si>
  <si>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</si>
  <si>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</si>
  <si>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</si>
  <si>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</si>
  <si>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</si>
  <si>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</si>
  <si>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</si>
  <si>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</si>
  <si>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</si>
  <si>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</si>
  <si>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</si>
  <si>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</si>
  <si>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</si>
  <si>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</si>
  <si>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</si>
  <si>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</si>
  <si>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</si>
  <si>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</si>
  <si>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</si>
  <si>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</si>
  <si>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</si>
  <si>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</si>
  <si>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</si>
  <si>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</si>
  <si>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</si>
  <si>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</si>
  <si>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</si>
  <si>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</si>
  <si>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</si>
  <si>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</si>
  <si>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</si>
  <si>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</si>
  <si>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</si>
  <si>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</si>
  <si>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</si>
  <si>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</si>
  <si>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</si>
  <si>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</si>
  <si>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</si>
  <si>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</si>
  <si>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</si>
  <si>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</si>
  <si>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</si>
  <si>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</si>
  <si>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</si>
  <si>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</si>
  <si>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</si>
  <si>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</si>
  <si>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</si>
  <si>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</si>
  <si>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</si>
  <si>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</si>
  <si>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</si>
  <si>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</si>
  <si>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</si>
  <si>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</si>
  <si>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</si>
  <si>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</si>
  <si>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</si>
  <si>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</si>
  <si>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</si>
  <si>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</si>
  <si>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</si>
  <si>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</si>
  <si>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</si>
  <si>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</si>
  <si>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</si>
  <si>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</si>
  <si>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</si>
  <si>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</si>
  <si>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</si>
  <si>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</si>
  <si>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</si>
  <si>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</si>
  <si>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</si>
  <si>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</si>
  <si>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</si>
  <si>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</si>
  <si>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</si>
  <si>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</si>
  <si>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</si>
  <si>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</si>
  <si>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</si>
  <si>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</si>
  <si>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</si>
  <si>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</si>
  <si>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</si>
  <si>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</si>
  <si>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</si>
  <si>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</si>
  <si>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</si>
  <si>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</si>
  <si>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</si>
  <si>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</si>
  <si>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</si>
  <si>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</si>
  <si>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</si>
  <si>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</si>
  <si>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</si>
  <si>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</si>
  <si>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</si>
  <si>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</si>
  <si>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</si>
  <si>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</si>
  <si>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</si>
  <si>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</si>
  <si>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</si>
  <si>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</si>
  <si>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</si>
  <si>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</si>
  <si>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</si>
  <si>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</si>
  <si>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</si>
  <si>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</si>
  <si>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</si>
  <si>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</si>
  <si>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</si>
  <si>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</si>
  <si>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</si>
  <si>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</si>
  <si>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</si>
  <si>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</si>
  <si>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</si>
  <si>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</si>
  <si>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</si>
  <si>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</si>
  <si>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</si>
  <si>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</si>
  <si>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</si>
  <si>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</si>
  <si>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</si>
  <si>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</si>
  <si>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</si>
  <si>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</si>
  <si>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</si>
  <si>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</si>
  <si>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</si>
  <si>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</si>
  <si>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</si>
  <si>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</si>
  <si>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</si>
  <si>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</si>
  <si>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</si>
  <si>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</si>
  <si>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</si>
  <si>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</si>
  <si>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</si>
  <si>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</si>
  <si>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</si>
  <si>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</si>
  <si>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</si>
  <si>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</si>
  <si>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</si>
  <si>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</si>
  <si>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</si>
  <si>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</si>
  <si>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</si>
  <si>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</si>
  <si>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</si>
  <si>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</si>
  <si>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</si>
  <si>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</si>
  <si>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</si>
  <si>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</si>
  <si>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</si>
  <si>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</si>
  <si>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</si>
  <si>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</si>
  <si>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</si>
  <si>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</si>
  <si>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</si>
  <si>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</si>
  <si>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</si>
  <si>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</si>
  <si>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</si>
  <si>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</si>
  <si>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</si>
  <si>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</si>
  <si>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</si>
  <si>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</si>
  <si>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</si>
  <si>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</si>
  <si>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</si>
  <si>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</si>
  <si>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</si>
  <si>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</si>
  <si>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</si>
  <si>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</si>
  <si>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</si>
  <si>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</si>
  <si>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</si>
  <si>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</si>
  <si>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</si>
  <si>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</si>
  <si>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</si>
  <si>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</si>
  <si>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</si>
  <si>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</si>
  <si>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</si>
  <si>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</si>
  <si>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</si>
  <si>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</si>
  <si>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</si>
  <si>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</si>
  <si>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</si>
  <si>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</si>
  <si>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</si>
  <si>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</si>
  <si>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</si>
  <si>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</si>
  <si>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</si>
  <si>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</si>
  <si>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</si>
  <si>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</si>
  <si>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</si>
  <si>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</si>
  <si>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</si>
  <si>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</si>
  <si>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</si>
  <si>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</si>
  <si>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</si>
  <si>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</si>
  <si>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</si>
  <si>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</si>
  <si>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</si>
  <si>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</si>
  <si>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</si>
  <si>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</si>
  <si>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</si>
  <si>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</si>
  <si>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</si>
  <si>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</si>
  <si>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</si>
  <si>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</si>
  <si>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</si>
  <si>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</si>
  <si>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</si>
  <si>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</si>
  <si>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</si>
  <si>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</si>
  <si>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</si>
  <si>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</si>
  <si>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</si>
  <si>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</si>
  <si>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</si>
  <si>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</si>
  <si>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</si>
  <si>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</si>
  <si>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</si>
  <si>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</si>
  <si>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</si>
  <si>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</si>
  <si>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</si>
  <si>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</si>
  <si>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</si>
  <si>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</si>
  <si>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</si>
  <si>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</si>
  <si>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</si>
  <si>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</si>
  <si>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</si>
  <si>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</si>
  <si>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</si>
  <si>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</si>
  <si>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</si>
  <si>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</si>
  <si>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</si>
  <si>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</si>
  <si>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</si>
  <si>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</si>
  <si>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</si>
  <si>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</si>
  <si>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</si>
  <si>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</si>
  <si>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</si>
  <si>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</si>
  <si>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</si>
  <si>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</si>
  <si>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</si>
  <si>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</si>
  <si>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</si>
  <si>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</si>
  <si>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</si>
  <si>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</si>
  <si>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</si>
  <si>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</si>
  <si>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</si>
  <si>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</si>
  <si>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</si>
  <si>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</si>
  <si>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</si>
  <si>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</si>
  <si>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</si>
  <si>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</si>
  <si>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</si>
  <si>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</si>
  <si>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</si>
  <si>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</si>
  <si>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</si>
  <si>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</si>
  <si>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</si>
  <si>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</si>
  <si>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</si>
  <si>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</si>
  <si>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</si>
  <si>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</si>
  <si>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</si>
  <si>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</si>
  <si>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</si>
  <si>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</si>
  <si>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</si>
  <si>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</si>
  <si>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</si>
  <si>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</si>
  <si>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</si>
  <si>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</si>
  <si>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</si>
  <si>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</si>
  <si>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</si>
  <si>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</si>
  <si>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</si>
  <si>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</si>
  <si>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</si>
  <si>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</si>
  <si>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</si>
  <si>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</si>
  <si>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</si>
  <si>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</si>
  <si>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</si>
  <si>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</si>
  <si>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</si>
  <si>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</si>
  <si>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</si>
  <si>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</si>
  <si>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</si>
  <si>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</si>
  <si>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</si>
  <si>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</si>
  <si>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</si>
  <si>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</si>
  <si>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</si>
  <si>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</si>
  <si>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</si>
  <si>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</si>
  <si>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</si>
  <si>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</si>
  <si>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</si>
  <si>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</si>
  <si>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</si>
  <si>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</si>
  <si>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</si>
  <si>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</si>
  <si>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</si>
  <si>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</si>
  <si>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</si>
  <si>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</si>
  <si>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</si>
  <si>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</si>
  <si>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</si>
  <si>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</si>
  <si>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</si>
  <si>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</si>
  <si>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</si>
  <si>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</si>
  <si>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</si>
  <si>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</si>
  <si>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</si>
  <si>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</si>
  <si>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</si>
  <si>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</si>
  <si>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</si>
  <si>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</si>
  <si>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</si>
  <si>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</si>
  <si>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</si>
  <si>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</si>
  <si>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</si>
  <si>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</si>
  <si>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</si>
  <si>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</si>
  <si>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</si>
  <si>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</si>
  <si>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</si>
  <si>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</si>
  <si>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</si>
  <si>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</si>
  <si>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</si>
  <si>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</si>
  <si>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</si>
  <si>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</si>
  <si>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</si>
  <si>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</si>
  <si>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</si>
  <si>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</si>
  <si>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</si>
  <si>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</si>
  <si>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</si>
  <si>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</si>
  <si>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</si>
  <si>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</si>
  <si>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</si>
  <si>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</si>
  <si>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</si>
  <si>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</si>
  <si>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</si>
  <si>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</si>
  <si>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</si>
  <si>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</si>
  <si>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</si>
  <si>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</si>
  <si>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</si>
  <si>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</si>
  <si>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</si>
  <si>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</si>
  <si>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</si>
  <si>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</si>
  <si>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</si>
  <si>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</si>
  <si>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</si>
  <si>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</si>
  <si>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</si>
  <si>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</si>
  <si>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</si>
  <si>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</si>
  <si>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</si>
  <si>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</si>
  <si>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</si>
  <si>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</si>
  <si>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</si>
  <si>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</si>
  <si>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</si>
  <si>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</si>
  <si>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</si>
  <si>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</si>
  <si>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</si>
  <si>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</si>
  <si>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</si>
  <si>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</si>
  <si>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</si>
  <si>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</si>
  <si>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</si>
  <si>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</si>
  <si>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</si>
  <si>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</si>
  <si>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</si>
  <si>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</si>
  <si>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</si>
  <si>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</si>
  <si>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</si>
  <si>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</si>
  <si>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</si>
  <si>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</si>
  <si>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</si>
  <si>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</si>
  <si>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</si>
  <si>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</si>
  <si>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</si>
  <si>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</si>
  <si>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</si>
  <si>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</si>
  <si>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</si>
  <si>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</si>
  <si>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</si>
  <si>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</si>
  <si>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</si>
  <si>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</si>
  <si>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</si>
  <si>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</si>
  <si>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</si>
  <si>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</si>
  <si>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</si>
  <si>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</si>
  <si>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</si>
  <si>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</si>
  <si>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</si>
  <si>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</si>
  <si>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</si>
  <si>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</si>
  <si>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</si>
  <si>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</si>
  <si>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</si>
  <si>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</si>
  <si>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</si>
  <si>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</si>
  <si>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</si>
  <si>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</si>
  <si>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</si>
  <si>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</si>
  <si>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</si>
  <si>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</si>
  <si>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</si>
  <si>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</si>
  <si>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</si>
  <si>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</si>
  <si>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</si>
  <si>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</si>
  <si>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</si>
  <si>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</si>
  <si>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</si>
  <si>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</si>
  <si>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</si>
  <si>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</si>
  <si>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</si>
  <si>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</si>
  <si>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</si>
  <si>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</si>
  <si>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</si>
  <si>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</si>
  <si>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</si>
  <si>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</si>
  <si>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</si>
  <si>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</si>
  <si>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</si>
  <si>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</si>
  <si>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</si>
  <si>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</si>
  <si>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</si>
  <si>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</si>
  <si>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</si>
  <si>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</si>
  <si>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</si>
  <si>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</si>
  <si>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</si>
  <si>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</si>
  <si>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</si>
  <si>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</si>
  <si>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</si>
  <si>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</si>
  <si>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</si>
  <si>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</si>
  <si>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</si>
  <si>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</si>
  <si>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</si>
  <si>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</si>
  <si>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</si>
  <si>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</si>
  <si>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</si>
  <si>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</si>
  <si>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</si>
  <si>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</si>
  <si>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</si>
  <si>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</si>
  <si>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</si>
  <si>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</si>
  <si>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</si>
  <si>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</si>
  <si>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</si>
  <si>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</si>
  <si>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</si>
  <si>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</si>
  <si>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</si>
  <si>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</si>
  <si>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</si>
  <si>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</si>
  <si>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</si>
  <si>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</si>
  <si>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</si>
  <si>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</si>
  <si>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</si>
  <si>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</si>
  <si>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</si>
  <si>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</si>
  <si>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</si>
  <si>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</si>
  <si>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</si>
  <si>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</si>
  <si>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</si>
  <si>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</si>
  <si>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</si>
  <si>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</si>
  <si>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</si>
  <si>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</si>
  <si>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</si>
  <si>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</si>
  <si>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</si>
  <si>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</si>
  <si>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</si>
  <si>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</si>
  <si>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</si>
  <si>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</si>
  <si>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</si>
  <si>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</si>
  <si>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</si>
  <si>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</si>
  <si>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</si>
  <si>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</si>
  <si>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</si>
  <si>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</si>
  <si>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</si>
  <si>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</si>
  <si>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</si>
  <si>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</si>
  <si>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</si>
  <si>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</si>
  <si>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</si>
  <si>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</si>
  <si>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</si>
  <si>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</si>
  <si>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</si>
  <si>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</si>
  <si>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</si>
  <si>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</si>
  <si>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</si>
  <si>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</si>
  <si>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</si>
  <si>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</si>
  <si>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</si>
  <si>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</si>
  <si>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</si>
  <si>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</si>
  <si>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</si>
  <si>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</si>
  <si>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</si>
  <si>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</si>
  <si>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</si>
  <si>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</si>
  <si>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</si>
  <si>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</si>
  <si>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</si>
  <si>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</si>
  <si>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</si>
  <si>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</si>
  <si>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</si>
  <si>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</si>
  <si>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</si>
  <si>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</si>
  <si>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</si>
  <si>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</si>
  <si>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</si>
  <si>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</si>
  <si>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</si>
  <si>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</si>
  <si>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</si>
  <si>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</si>
  <si>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</si>
  <si>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</si>
  <si>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</si>
  <si>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</si>
  <si>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</si>
  <si>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</si>
  <si>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</si>
  <si>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</si>
  <si>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</si>
  <si>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</si>
  <si>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</si>
  <si>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</si>
  <si>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</si>
  <si>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</si>
  <si>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</si>
  <si>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</si>
  <si>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</si>
  <si>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</si>
  <si>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</si>
  <si>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</si>
  <si>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</si>
  <si>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</si>
  <si>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</si>
  <si>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</si>
  <si>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</si>
  <si>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</si>
  <si>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</si>
  <si>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</si>
  <si>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</si>
  <si>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</si>
  <si>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</si>
  <si>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</si>
  <si>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</si>
  <si>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</si>
  <si>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</si>
  <si>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</si>
  <si>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</si>
  <si>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</si>
  <si>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</si>
  <si>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</si>
  <si>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</si>
  <si>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</si>
  <si>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</si>
  <si>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</si>
  <si>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</si>
  <si>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</si>
  <si>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</si>
  <si>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</si>
  <si>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</si>
  <si>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</si>
  <si>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</si>
  <si>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</si>
  <si>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</si>
  <si>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</si>
  <si>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</si>
  <si>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</si>
  <si>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</si>
  <si>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</si>
  <si>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</si>
  <si>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</si>
  <si>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</si>
  <si>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</si>
  <si>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</si>
  <si>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</si>
  <si>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</si>
  <si>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</si>
  <si>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</si>
  <si>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</si>
  <si>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</si>
  <si>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</si>
  <si>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</si>
  <si>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</si>
  <si>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</si>
  <si>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</si>
  <si>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</si>
  <si>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</si>
  <si>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</si>
  <si>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</si>
  <si>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</si>
  <si>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</si>
  <si>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</si>
  <si>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</si>
  <si>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</si>
  <si>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</si>
  <si>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</si>
  <si>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</si>
  <si>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</si>
  <si>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</si>
  <si>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</si>
  <si>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</si>
  <si>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</si>
  <si>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</si>
  <si>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</si>
  <si>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</si>
  <si>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</si>
  <si>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</si>
  <si>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</si>
  <si>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</si>
  <si>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</si>
  <si>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</si>
  <si>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</si>
  <si>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</si>
  <si>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</si>
  <si>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</si>
  <si>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</si>
  <si>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</si>
  <si>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</si>
  <si>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</si>
  <si>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</si>
  <si>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</si>
  <si>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</si>
  <si>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</si>
  <si>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</si>
  <si>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</si>
  <si>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</si>
  <si>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</si>
  <si>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</si>
  <si>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</si>
  <si>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</si>
  <si>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</si>
  <si>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</si>
  <si>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</si>
  <si>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</si>
  <si>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</si>
  <si>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</si>
  <si>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</si>
  <si>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</si>
  <si>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</si>
  <si>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</si>
  <si>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</si>
  <si>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</si>
  <si>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</si>
  <si>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</si>
  <si>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</si>
  <si>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</si>
  <si>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</si>
  <si>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</si>
  <si>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</si>
  <si>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</si>
  <si>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</si>
  <si>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</si>
  <si>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</si>
  <si>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</si>
  <si>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</si>
  <si>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</si>
  <si>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</si>
  <si>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</si>
  <si>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</si>
  <si>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</si>
  <si>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</si>
  <si>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</si>
  <si>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</si>
  <si>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</si>
  <si>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</si>
  <si>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</si>
  <si>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</si>
  <si>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</si>
  <si>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</si>
  <si>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</si>
  <si>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</si>
  <si>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</si>
  <si>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</si>
  <si>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</si>
  <si>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</si>
  <si>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</si>
  <si>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</si>
  <si>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</si>
  <si>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</si>
  <si>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</si>
  <si>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</si>
  <si>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</si>
  <si>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</si>
  <si>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</si>
  <si>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</si>
  <si>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</si>
  <si>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</si>
  <si>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</si>
  <si>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</si>
  <si>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</si>
  <si>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</si>
  <si>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</si>
  <si>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</si>
  <si>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</si>
  <si>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</si>
  <si>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</si>
  <si>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</si>
  <si>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</si>
  <si>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</si>
  <si>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</si>
  <si>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</si>
  <si>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</si>
  <si>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</si>
  <si>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</si>
  <si>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</si>
  <si>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</si>
  <si>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</si>
  <si>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</si>
  <si>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</si>
  <si>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</si>
  <si>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</si>
  <si>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</si>
  <si>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</si>
  <si>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</si>
  <si>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</si>
  <si>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</si>
  <si>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</si>
  <si>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</si>
  <si>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</si>
  <si>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</si>
  <si>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</si>
  <si>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</si>
  <si>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</si>
  <si>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</si>
  <si>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</si>
  <si>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</si>
  <si>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</si>
  <si>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</si>
  <si>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</si>
  <si>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</si>
  <si>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</si>
  <si>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</si>
  <si>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</si>
  <si>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</si>
  <si>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</si>
  <si>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</si>
  <si>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</si>
  <si>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</si>
  <si>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</si>
  <si>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</si>
  <si>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</si>
  <si>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</si>
  <si>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</si>
  <si>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</si>
  <si>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</si>
  <si>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</si>
  <si>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</si>
  <si>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</si>
  <si>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</si>
  <si>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</si>
  <si>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</si>
  <si>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</si>
  <si>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</si>
  <si>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</si>
  <si>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</si>
  <si>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</si>
  <si>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</si>
  <si>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</si>
  <si>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</si>
  <si>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</si>
  <si>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</si>
  <si>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</si>
  <si>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</si>
  <si>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</si>
  <si>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</si>
  <si>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</si>
  <si>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</si>
  <si>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</si>
  <si>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</si>
  <si>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</si>
  <si>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</si>
  <si>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</si>
  <si>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</si>
  <si>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</si>
  <si>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</si>
  <si>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</si>
  <si>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</si>
  <si>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</si>
  <si>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</si>
  <si>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</si>
  <si>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</si>
  <si>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</si>
  <si>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</si>
  <si>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</si>
  <si>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</si>
  <si>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</si>
  <si>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</si>
  <si>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</si>
  <si>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</si>
  <si>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</si>
  <si>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</si>
  <si>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</si>
  <si>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</si>
  <si>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</si>
  <si>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</si>
  <si>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</si>
  <si>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</si>
  <si>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</si>
  <si>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</si>
  <si>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</si>
  <si>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</si>
  <si>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</si>
  <si>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</si>
  <si>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</si>
  <si>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</si>
  <si>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</si>
  <si>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</si>
  <si>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</si>
  <si>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</si>
  <si>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</si>
  <si>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</si>
  <si>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</si>
  <si>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</si>
  <si>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</si>
  <si>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</si>
  <si>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</si>
  <si>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</si>
  <si>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</si>
  <si>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</si>
  <si>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</si>
  <si>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</si>
  <si>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</si>
  <si>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</si>
  <si>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</si>
  <si>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</si>
  <si>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</si>
  <si>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</si>
  <si>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</si>
  <si>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</si>
  <si>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</si>
  <si>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</si>
  <si>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</si>
  <si>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</si>
  <si>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</si>
  <si>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</si>
  <si>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</si>
  <si>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</si>
  <si>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</si>
  <si>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</si>
  <si>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</si>
  <si>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</si>
  <si>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</si>
  <si>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</si>
  <si>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</si>
  <si>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</si>
  <si>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</si>
  <si>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</si>
  <si>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</si>
  <si>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</si>
  <si>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</si>
  <si>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</si>
  <si>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</si>
  <si>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</si>
  <si>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</si>
  <si>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</si>
  <si>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</si>
  <si>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</si>
  <si>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</si>
  <si>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</si>
  <si>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</si>
  <si>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</si>
  <si>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</si>
  <si>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</si>
  <si>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</si>
  <si>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</si>
  <si>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</si>
  <si>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</si>
  <si>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</si>
  <si>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</si>
  <si>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</si>
  <si>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</si>
  <si>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</si>
  <si>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</si>
  <si>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</si>
  <si>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</si>
  <si>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</si>
  <si>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</si>
  <si>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</si>
  <si>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</si>
  <si>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</si>
  <si>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</si>
  <si>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</si>
  <si>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</si>
  <si>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</si>
  <si>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</si>
  <si>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</si>
  <si>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</si>
  <si>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</si>
  <si>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</si>
  <si>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</si>
  <si>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</si>
  <si>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</si>
  <si>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</si>
  <si>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</si>
  <si>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</si>
  <si>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</si>
  <si>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</si>
  <si>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</si>
  <si>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</si>
  <si>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</si>
  <si>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</si>
  <si>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</si>
  <si>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</si>
  <si>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</si>
  <si>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</si>
  <si>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</si>
  <si>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</si>
  <si>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</si>
  <si>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</si>
  <si>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</si>
  <si>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</si>
  <si>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</si>
  <si>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</si>
  <si>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</si>
  <si>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</si>
  <si>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</si>
  <si>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</si>
  <si>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</si>
  <si>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</si>
  <si>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</si>
  <si>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</si>
  <si>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</si>
  <si>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</si>
  <si>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</si>
  <si>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</si>
  <si>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</si>
  <si>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</si>
  <si>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</si>
  <si>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</si>
  <si>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</si>
  <si>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</si>
  <si>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</si>
  <si>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</si>
  <si>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</si>
  <si>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</si>
  <si>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</si>
  <si>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</si>
  <si>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</si>
  <si>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</si>
  <si>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</si>
  <si>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</si>
  <si>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</si>
  <si>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</si>
  <si>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</si>
  <si>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</si>
  <si>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</si>
  <si>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</si>
  <si>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</si>
  <si>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</si>
  <si>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</si>
  <si>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</si>
  <si>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</si>
  <si>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</si>
  <si>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</si>
  <si>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</si>
  <si>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</si>
  <si>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</si>
  <si>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</si>
  <si>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</si>
  <si>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</si>
  <si>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</si>
  <si>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</si>
  <si>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</si>
  <si>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</si>
  <si>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</si>
  <si>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</si>
  <si>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</si>
  <si>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</si>
  <si>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</si>
  <si>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</si>
  <si>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</si>
  <si>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</si>
  <si>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</si>
  <si>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</si>
  <si>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</si>
  <si>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</si>
  <si>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</si>
  <si>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</si>
  <si>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</si>
  <si>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</si>
  <si>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</si>
  <si>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</si>
  <si>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</si>
  <si>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</si>
  <si>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</si>
  <si>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</si>
  <si>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</si>
  <si>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</si>
  <si>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</si>
  <si>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</si>
  <si>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</si>
  <si>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</si>
  <si>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</si>
  <si>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</si>
  <si>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</si>
  <si>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</si>
  <si>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</si>
  <si>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</si>
  <si>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</si>
  <si>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</si>
  <si>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</si>
  <si>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</si>
  <si>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</si>
  <si>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</si>
  <si>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</si>
  <si>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</si>
  <si>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</si>
  <si>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</si>
  <si>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</si>
  <si>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</si>
  <si>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</si>
  <si>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</si>
  <si>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</si>
  <si>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</si>
  <si>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</si>
  <si>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</si>
  <si>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</si>
  <si>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</si>
  <si>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</si>
  <si>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</si>
  <si>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</si>
  <si>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</si>
  <si>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</si>
  <si>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</si>
  <si>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</si>
  <si>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</si>
  <si>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</si>
  <si>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</si>
  <si>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</si>
  <si>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</si>
  <si>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</si>
  <si>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</si>
  <si>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</si>
  <si>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</si>
  <si>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</si>
  <si>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</si>
  <si>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</si>
  <si>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</si>
  <si>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</si>
  <si>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</si>
  <si>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</si>
  <si>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</si>
  <si>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</si>
  <si>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</si>
  <si>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</si>
  <si>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</si>
  <si>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</si>
  <si>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</si>
  <si>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</si>
  <si>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</si>
  <si>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</si>
  <si>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</si>
  <si>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</si>
  <si>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</si>
  <si>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</si>
  <si>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</si>
  <si>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</si>
  <si>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</si>
  <si>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</si>
  <si>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</si>
  <si>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</si>
  <si>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</si>
  <si>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</si>
  <si>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</si>
  <si>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</si>
  <si>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</si>
  <si>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</si>
  <si>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</si>
  <si>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</si>
  <si>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</si>
  <si>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</si>
  <si>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</si>
  <si>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</si>
  <si>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</si>
  <si>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</si>
  <si>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</si>
  <si>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</si>
  <si>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</si>
  <si>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</si>
  <si>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</si>
  <si>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</si>
  <si>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</si>
  <si>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</si>
  <si>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</si>
  <si>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</si>
  <si>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</si>
  <si>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</si>
  <si>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</si>
  <si>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</si>
  <si>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</si>
  <si>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</si>
  <si>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</si>
  <si>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</si>
  <si>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</si>
  <si>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</si>
  <si>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</si>
  <si>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</si>
  <si>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</si>
  <si>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</si>
  <si>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</si>
  <si>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</si>
  <si>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</si>
  <si>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</si>
  <si>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</si>
  <si>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</si>
  <si>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</si>
  <si>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</si>
  <si>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</si>
  <si>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</si>
  <si>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</si>
  <si>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</si>
  <si>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</si>
  <si>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</si>
  <si>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</si>
  <si>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</si>
  <si>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</si>
  <si>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</si>
  <si>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</si>
  <si>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</si>
  <si>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</si>
  <si>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</si>
  <si>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</si>
  <si>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</si>
  <si>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</si>
  <si>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</si>
  <si>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</si>
  <si>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</si>
  <si>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</si>
  <si>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</si>
  <si>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</si>
  <si>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</si>
  <si>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</si>
  <si>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</si>
  <si>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</si>
  <si>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</si>
  <si>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</si>
  <si>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</si>
  <si>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</si>
  <si>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</si>
  <si>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</si>
  <si>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</si>
  <si>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</si>
  <si>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</si>
  <si>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</si>
  <si>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</si>
  <si>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</si>
  <si>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</si>
  <si>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</si>
  <si>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</si>
  <si>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</si>
  <si>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</si>
  <si>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</si>
  <si>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</si>
  <si>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</si>
  <si>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</si>
  <si>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</si>
  <si>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</si>
  <si>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</si>
  <si>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</si>
  <si>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</si>
  <si>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</si>
  <si>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</si>
  <si>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</si>
  <si>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</si>
  <si>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</si>
  <si>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</si>
  <si>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</si>
  <si>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</si>
  <si>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</si>
  <si>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</si>
  <si>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</si>
  <si>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</si>
  <si>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</si>
  <si>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</si>
  <si>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</si>
  <si>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</si>
  <si>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</si>
  <si>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</si>
  <si>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</si>
  <si>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</si>
  <si>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</si>
  <si>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</si>
  <si>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</si>
  <si>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</si>
  <si>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</si>
  <si>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</si>
  <si>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</si>
  <si>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</si>
  <si>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</si>
  <si>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</si>
  <si>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</si>
  <si>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</si>
  <si>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</si>
  <si>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</si>
  <si>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</si>
  <si>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</si>
  <si>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</si>
  <si>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</si>
  <si>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</si>
  <si>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</si>
  <si>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</si>
  <si>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</si>
  <si>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</si>
  <si>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</si>
  <si>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</si>
  <si>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</si>
  <si>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</si>
  <si>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</si>
  <si>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</si>
  <si>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</si>
  <si>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</si>
  <si>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</si>
  <si>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</si>
  <si>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</si>
  <si>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</si>
  <si>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</si>
  <si>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</si>
  <si>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</si>
  <si>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</si>
  <si>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</si>
  <si>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</si>
  <si>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</si>
  <si>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</si>
  <si>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</si>
  <si>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</si>
  <si>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</si>
  <si>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</si>
  <si>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</si>
  <si>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</si>
  <si>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</si>
  <si>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</si>
  <si>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</si>
  <si>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</si>
  <si>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</si>
  <si>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</si>
  <si>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</si>
  <si>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</si>
  <si>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</si>
  <si>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</si>
  <si>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</si>
  <si>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</si>
  <si>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</si>
  <si>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</si>
  <si>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</si>
  <si>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</si>
  <si>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</si>
  <si>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</si>
  <si>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</si>
  <si>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</si>
  <si>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</si>
  <si>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</si>
  <si>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</si>
  <si>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</si>
  <si>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</si>
  <si>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</si>
  <si>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</si>
  <si>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</si>
  <si>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</si>
  <si>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</si>
  <si>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</si>
  <si>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</si>
  <si>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</si>
  <si>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</si>
  <si>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</si>
  <si>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</si>
  <si>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</si>
  <si>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</si>
  <si>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</si>
  <si>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</si>
  <si>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</si>
  <si>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</si>
  <si>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</si>
  <si>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</si>
  <si>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</si>
  <si>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</si>
  <si>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</si>
  <si>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</si>
  <si>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</si>
  <si>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</si>
  <si>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</si>
  <si>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</si>
  <si>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</si>
  <si>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</si>
  <si>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</si>
  <si>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</si>
  <si>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</si>
  <si>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</si>
  <si>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</si>
  <si>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</si>
  <si>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</si>
  <si>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</si>
  <si>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</si>
  <si>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</si>
  <si>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</si>
  <si>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</si>
  <si>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</si>
  <si>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</si>
  <si>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</si>
  <si>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</si>
  <si>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</si>
  <si>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</si>
  <si>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</si>
  <si>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</si>
  <si>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</si>
  <si>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</si>
  <si>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</si>
  <si>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</si>
  <si>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</si>
  <si>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</si>
  <si>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</si>
  <si>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</si>
  <si>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</si>
  <si>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</si>
  <si>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</si>
  <si>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</si>
  <si>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</si>
  <si>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</si>
  <si>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</si>
  <si>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</si>
  <si>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</si>
  <si>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</si>
  <si>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</si>
  <si>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</si>
  <si>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</si>
  <si>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</si>
  <si>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</si>
  <si>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</si>
  <si>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</si>
  <si>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</si>
  <si>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</si>
  <si>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</si>
  <si>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</si>
  <si>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</si>
  <si>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</si>
  <si>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</si>
  <si>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</si>
  <si>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</si>
  <si>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</si>
  <si>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</si>
  <si>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</si>
  <si>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</si>
  <si>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</si>
  <si>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</si>
  <si>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</si>
  <si>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</si>
  <si>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</si>
  <si>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</si>
  <si>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</si>
  <si>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</si>
  <si>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</si>
  <si>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</si>
  <si>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</si>
  <si>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</si>
  <si>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</si>
  <si>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</si>
  <si>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</si>
  <si>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</si>
  <si>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</si>
  <si>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</si>
  <si>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</si>
  <si>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</si>
  <si>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</si>
  <si>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</si>
  <si>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</si>
  <si>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</si>
  <si>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</si>
  <si>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</si>
  <si>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</si>
  <si>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</si>
  <si>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</si>
  <si>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</si>
  <si>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</si>
  <si>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</si>
  <si>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</si>
  <si>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</si>
  <si>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</si>
  <si>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</si>
  <si>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</si>
  <si>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</si>
  <si>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</si>
  <si>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</si>
  <si>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</si>
  <si>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</si>
  <si>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</si>
  <si>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</si>
  <si>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</si>
  <si>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</si>
  <si>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</si>
  <si>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</si>
  <si>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</si>
  <si>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</si>
  <si>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</si>
  <si>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</si>
  <si>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</si>
  <si>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</si>
  <si>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</si>
  <si>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</si>
  <si>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</si>
  <si>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</si>
  <si>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</si>
  <si>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</si>
  <si>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</si>
  <si>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</si>
  <si>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</si>
  <si>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</si>
  <si>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</si>
  <si>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</si>
  <si>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</si>
  <si>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</si>
  <si>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</si>
  <si>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</si>
  <si>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</si>
  <si>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</si>
  <si>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</si>
  <si>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</si>
  <si>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</si>
  <si>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</si>
  <si>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</si>
  <si>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</si>
  <si>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</si>
  <si>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</si>
  <si>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</si>
  <si>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</si>
  <si>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</si>
  <si>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</si>
  <si>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</si>
  <si>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</si>
  <si>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</si>
  <si>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</si>
  <si>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</si>
  <si>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</si>
  <si>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</si>
  <si>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</si>
  <si>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</si>
  <si>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</si>
  <si>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</si>
  <si>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</si>
  <si>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</si>
  <si>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</si>
  <si>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</si>
  <si>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</si>
  <si>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</si>
  <si>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</si>
  <si>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</si>
  <si>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</si>
  <si>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</si>
  <si>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</si>
  <si>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</si>
  <si>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</si>
  <si>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</si>
  <si>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</si>
  <si>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</si>
  <si>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</si>
  <si>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</si>
  <si>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</si>
  <si>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</si>
  <si>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</si>
  <si>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</si>
  <si>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</si>
  <si>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</si>
  <si>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</si>
  <si>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</si>
  <si>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</si>
  <si>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</si>
  <si>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</si>
  <si>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</si>
  <si>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</si>
  <si>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</si>
  <si>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</si>
  <si>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</si>
  <si>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</si>
  <si>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</si>
  <si>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</si>
  <si>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</si>
  <si>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</si>
  <si>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</si>
  <si>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</si>
  <si>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</si>
  <si>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</si>
  <si>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</si>
  <si>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</si>
  <si>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</si>
  <si>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</si>
  <si>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</si>
  <si>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</si>
  <si>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</si>
  <si>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</si>
  <si>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</si>
  <si>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</si>
  <si>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</si>
  <si>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</si>
  <si>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</si>
  <si>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</si>
  <si>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</si>
  <si>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</si>
  <si>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</si>
  <si>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</si>
  <si>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</si>
  <si>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</si>
  <si>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</si>
  <si>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</si>
  <si>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</si>
  <si>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</si>
  <si>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</si>
  <si>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</si>
  <si>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</si>
  <si>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</si>
  <si>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</si>
  <si>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</si>
  <si>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</si>
  <si>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</si>
  <si>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</si>
  <si>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</si>
  <si>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</si>
  <si>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</si>
  <si>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</si>
  <si>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</si>
  <si>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</si>
  <si>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</si>
  <si>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</si>
  <si>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</si>
  <si>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</si>
  <si>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</si>
  <si>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</si>
  <si>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</si>
  <si>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</si>
  <si>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</si>
  <si>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</si>
  <si>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</si>
  <si>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</si>
  <si>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</si>
  <si>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</si>
  <si>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</si>
  <si>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</si>
  <si>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</si>
  <si>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</si>
  <si>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</si>
  <si>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</si>
  <si>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</si>
  <si>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</si>
  <si>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</si>
  <si>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</si>
  <si>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</si>
  <si>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</si>
  <si>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</si>
  <si>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</si>
  <si>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</si>
  <si>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</si>
  <si>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</si>
  <si>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</si>
  <si>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</si>
  <si>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</si>
  <si>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</si>
  <si>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</si>
  <si>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</si>
  <si>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</si>
  <si>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</si>
  <si>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</si>
  <si>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</si>
  <si>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</si>
  <si>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</si>
  <si>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</si>
  <si>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</si>
  <si>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</si>
  <si>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</si>
  <si>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</si>
  <si>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</si>
  <si>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</si>
  <si>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</si>
  <si>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</si>
  <si>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</si>
  <si>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</si>
  <si>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</si>
  <si>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</si>
  <si>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</si>
  <si>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</si>
  <si>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</si>
  <si>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</si>
  <si>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</si>
  <si>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</si>
  <si>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</si>
  <si>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</si>
  <si>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</si>
  <si>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</si>
  <si>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</si>
  <si>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</si>
  <si>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</si>
  <si>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</si>
  <si>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</si>
  <si>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</si>
  <si>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</si>
  <si>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</si>
  <si>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</si>
  <si>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</si>
  <si>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</si>
  <si>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</si>
  <si>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</si>
  <si>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</si>
  <si>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</si>
  <si>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</si>
  <si>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</si>
  <si>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</si>
  <si>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</si>
  <si>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</si>
  <si>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</si>
  <si>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</si>
  <si>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</si>
  <si>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</si>
  <si>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</si>
  <si>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</si>
  <si>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</si>
  <si>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</si>
  <si>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</si>
  <si>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</si>
  <si>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</si>
  <si>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</si>
  <si>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</si>
  <si>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</si>
  <si>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</si>
  <si>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</si>
  <si>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</si>
  <si>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</si>
  <si>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</si>
  <si>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</si>
  <si>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</si>
  <si>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</si>
  <si>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</si>
  <si>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</si>
  <si>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</si>
  <si>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</si>
  <si>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</si>
  <si>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</si>
  <si>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</si>
  <si>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</si>
  <si>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</si>
  <si>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</si>
  <si>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</si>
  <si>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</si>
  <si>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</si>
  <si>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</si>
  <si>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</si>
  <si>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</si>
  <si>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</si>
  <si>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</si>
  <si>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</si>
  <si>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</si>
  <si>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</si>
  <si>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</si>
  <si>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</si>
  <si>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</si>
  <si>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</si>
  <si>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</si>
  <si>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</si>
  <si>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</si>
  <si>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</si>
  <si>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</si>
  <si>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</si>
  <si>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</si>
  <si>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</si>
  <si>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</si>
  <si>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</si>
  <si>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</si>
  <si>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</si>
  <si>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</si>
  <si>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</si>
  <si>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</si>
  <si>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</si>
  <si>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</si>
  <si>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</si>
  <si>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</si>
  <si>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</si>
  <si>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</si>
  <si>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</si>
  <si>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</si>
  <si>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</si>
  <si>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</si>
  <si>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</si>
  <si>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</si>
  <si>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</si>
  <si>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</si>
  <si>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</si>
  <si>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</si>
  <si>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</si>
  <si>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</si>
  <si>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</si>
  <si>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</si>
  <si>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</si>
  <si>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</si>
  <si>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</si>
  <si>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</si>
  <si>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</si>
  <si>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</si>
  <si>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</si>
  <si>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</si>
  <si>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</si>
  <si>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</si>
  <si>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</si>
  <si>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</si>
  <si>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</si>
  <si>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</si>
  <si>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</si>
  <si>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</si>
  <si>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</si>
  <si>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</si>
  <si>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</si>
  <si>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</si>
  <si>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</si>
  <si>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</si>
  <si>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</si>
  <si>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</si>
  <si>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</si>
  <si>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</si>
  <si>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</si>
  <si>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</si>
  <si>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</si>
  <si>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</si>
  <si>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</si>
  <si>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</si>
  <si>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</si>
  <si>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</si>
  <si>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</si>
  <si>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</si>
  <si>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</si>
  <si>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</si>
  <si>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</si>
  <si>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</si>
  <si>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</si>
  <si>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</si>
  <si>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</si>
  <si>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</si>
  <si>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</si>
  <si>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</si>
  <si>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</si>
  <si>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</si>
  <si>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</si>
  <si>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</si>
  <si>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</si>
  <si>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</si>
  <si>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</si>
  <si>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</si>
  <si>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</si>
  <si>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</si>
  <si>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</si>
  <si>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</si>
  <si>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</si>
  <si>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</si>
  <si>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</si>
  <si>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</si>
  <si>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</si>
  <si>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</si>
  <si>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</si>
  <si>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</si>
  <si>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</si>
  <si>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</si>
  <si>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</si>
  <si>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</si>
  <si>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</si>
  <si>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</si>
  <si>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</si>
  <si>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</si>
  <si>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</si>
  <si>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</si>
  <si>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</si>
  <si>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</si>
  <si>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</si>
  <si>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</si>
  <si>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</si>
  <si>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</si>
  <si>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</si>
  <si>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</si>
  <si>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</si>
  <si>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</si>
  <si>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</si>
  <si>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</si>
  <si>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</si>
  <si>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</si>
  <si>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</si>
  <si>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</si>
  <si>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</si>
  <si>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</si>
  <si>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</si>
  <si>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</si>
  <si>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</si>
  <si>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</si>
  <si>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</si>
  <si>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</si>
  <si>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</si>
  <si>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</si>
  <si>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</si>
  <si>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</si>
  <si>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</si>
  <si>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</si>
  <si>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</si>
  <si>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</si>
  <si>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</si>
  <si>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</si>
  <si>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</si>
  <si>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</si>
  <si>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</si>
  <si>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</si>
  <si>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</si>
  <si>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</si>
  <si>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</si>
  <si>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</si>
  <si>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</si>
  <si>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</si>
  <si>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</si>
  <si>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</si>
  <si>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</si>
  <si>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</si>
  <si>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</si>
  <si>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</si>
  <si>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</si>
  <si>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</si>
  <si>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</si>
  <si>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</si>
  <si>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</si>
  <si>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</si>
  <si>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</si>
  <si>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</si>
  <si>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</si>
  <si>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</si>
  <si>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</si>
  <si>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</si>
  <si>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</si>
  <si>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</si>
  <si>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</si>
  <si>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</si>
  <si>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</si>
  <si>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</si>
  <si>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</si>
  <si>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</si>
  <si>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</si>
  <si>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</si>
  <si>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</si>
  <si>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</si>
  <si>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</si>
  <si>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</si>
  <si>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</si>
  <si>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</si>
  <si>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</si>
  <si>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</si>
  <si>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</si>
  <si>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</si>
  <si>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</si>
  <si>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</si>
  <si>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</si>
  <si>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</si>
  <si>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</si>
  <si>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</si>
  <si>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</si>
  <si>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</si>
  <si>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</si>
  <si>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</si>
  <si>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</si>
  <si>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</si>
  <si>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</si>
  <si>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</si>
  <si>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</si>
  <si>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</si>
  <si>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</si>
  <si>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</si>
  <si>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</si>
  <si>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</si>
  <si>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</si>
  <si>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</si>
  <si>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</si>
  <si>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</si>
  <si>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</si>
  <si>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</si>
  <si>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</si>
  <si>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</si>
  <si>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</si>
  <si>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</si>
  <si>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</si>
  <si>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</si>
  <si>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</si>
  <si>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</si>
  <si>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</si>
  <si>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</si>
  <si>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</si>
  <si>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</si>
  <si>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</si>
  <si>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</si>
  <si>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</si>
  <si>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</si>
  <si>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</si>
  <si>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</si>
  <si>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</si>
  <si>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</si>
  <si>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</si>
  <si>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</si>
  <si>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</si>
  <si>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</si>
  <si>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</si>
  <si>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</si>
  <si>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</si>
  <si>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</si>
  <si>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</si>
  <si>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</si>
  <si>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</si>
  <si>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</si>
  <si>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</si>
  <si>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</si>
  <si>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</si>
  <si>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</si>
  <si>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</si>
  <si>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</si>
  <si>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</si>
  <si>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</si>
  <si>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</si>
  <si>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</si>
  <si>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</si>
  <si>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</si>
  <si>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</si>
  <si>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</si>
  <si>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</si>
  <si>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</si>
  <si>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</si>
  <si>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</si>
  <si>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</si>
  <si>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</si>
  <si>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</si>
  <si>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</si>
  <si>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</si>
  <si>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</si>
  <si>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</si>
  <si>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</si>
  <si>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</si>
  <si>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</si>
  <si>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</si>
  <si>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</si>
  <si>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</si>
  <si>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</si>
  <si>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</si>
  <si>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</si>
  <si>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</si>
  <si>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</si>
  <si>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</si>
  <si>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</si>
  <si>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</si>
  <si>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</si>
  <si>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</si>
  <si>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</si>
  <si>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</si>
  <si>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</si>
  <si>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</si>
  <si>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</si>
  <si>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</si>
  <si>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</si>
  <si>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</si>
  <si>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</si>
  <si>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</si>
  <si>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</si>
  <si>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</si>
  <si>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</si>
  <si>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</si>
  <si>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</si>
  <si>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</si>
  <si>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</si>
  <si>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</si>
  <si>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</si>
  <si>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</si>
  <si>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</si>
  <si>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</si>
  <si>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</si>
  <si>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</si>
  <si>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</si>
  <si>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</si>
  <si>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</si>
  <si>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</si>
  <si>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</si>
  <si>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</si>
  <si>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</si>
  <si>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</si>
  <si>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</si>
  <si>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</si>
  <si>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</si>
  <si>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</si>
  <si>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</si>
  <si>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</si>
  <si>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</si>
  <si>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</si>
  <si>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</si>
  <si>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</si>
  <si>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</si>
  <si>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</si>
  <si>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</si>
  <si>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</si>
  <si>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</si>
  <si>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</si>
  <si>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</si>
  <si>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</si>
  <si>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</si>
  <si>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</si>
  <si>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</si>
  <si>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</si>
  <si>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</si>
  <si>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</si>
  <si>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</si>
  <si>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</si>
  <si>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</si>
  <si>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</si>
  <si>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</si>
  <si>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</si>
  <si>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</si>
  <si>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</si>
  <si>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</si>
  <si>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</si>
  <si>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</si>
  <si>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</si>
  <si>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</si>
  <si>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</si>
  <si>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</si>
  <si>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</si>
  <si>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</si>
  <si>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</si>
  <si>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</si>
  <si>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</si>
  <si>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</si>
  <si>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</si>
  <si>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</si>
  <si>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</si>
  <si>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</si>
  <si>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</si>
  <si>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</si>
  <si>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</si>
  <si>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</si>
  <si>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</si>
  <si>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</si>
  <si>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</si>
  <si>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</si>
  <si>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</si>
  <si>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</si>
  <si>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</si>
  <si>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</si>
  <si>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</si>
  <si>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</si>
  <si>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</si>
  <si>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</si>
  <si>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</si>
  <si>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</si>
  <si>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</si>
  <si>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</si>
  <si>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</si>
  <si>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</si>
  <si>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</si>
  <si>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</si>
  <si>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</si>
  <si>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</si>
  <si>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</si>
  <si>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</si>
  <si>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</si>
  <si>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</si>
  <si>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</si>
  <si>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</si>
  <si>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</si>
  <si>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</si>
  <si>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</si>
  <si>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</si>
  <si>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</si>
  <si>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</si>
  <si>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</si>
  <si>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</si>
  <si>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</si>
  <si>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</si>
  <si>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</si>
  <si>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</si>
  <si>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</si>
  <si>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</si>
  <si>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</si>
  <si>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</si>
  <si>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</si>
  <si>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</si>
  <si>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</si>
  <si>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</si>
  <si>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</si>
  <si>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</si>
  <si>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</si>
  <si>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</si>
  <si>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</si>
  <si>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</si>
  <si>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</si>
  <si>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</si>
  <si>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</si>
  <si>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</si>
  <si>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</si>
  <si>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</si>
  <si>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</si>
  <si>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</si>
  <si>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</si>
  <si>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</si>
  <si>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</si>
  <si>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</si>
  <si>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</si>
  <si>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</si>
  <si>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</si>
  <si>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</si>
  <si>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</si>
  <si>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</si>
  <si>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</si>
  <si>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</si>
  <si>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</si>
  <si>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</si>
  <si>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</si>
  <si>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</si>
  <si>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</si>
  <si>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</si>
  <si>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</si>
  <si>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</si>
  <si>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</si>
  <si>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</si>
  <si>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</si>
  <si>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</si>
  <si>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</si>
  <si>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</si>
  <si>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</si>
  <si>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</si>
  <si>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</si>
  <si>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</si>
  <si>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</si>
  <si>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</si>
  <si>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</si>
  <si>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</si>
  <si>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</si>
  <si>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</si>
  <si>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</si>
  <si>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</si>
  <si>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</si>
  <si>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</si>
  <si>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</si>
  <si>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</si>
  <si>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</si>
  <si>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</si>
  <si>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</si>
  <si>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</si>
  <si>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</si>
  <si>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</si>
  <si>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</si>
  <si>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</si>
  <si>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</si>
  <si>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</si>
  <si>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</si>
  <si>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</si>
  <si>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</si>
  <si>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</si>
  <si>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</si>
  <si>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</si>
  <si>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</si>
  <si>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</si>
  <si>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</si>
  <si>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</si>
  <si>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</si>
  <si>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</si>
  <si>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</si>
  <si>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</si>
  <si>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</si>
  <si>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</si>
  <si>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</si>
  <si>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</si>
  <si>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</si>
  <si>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</si>
  <si>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</si>
  <si>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</si>
  <si>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</si>
  <si>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</si>
  <si>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</si>
  <si>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</si>
  <si>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</si>
  <si>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</si>
  <si>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</si>
  <si>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</si>
  <si>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</si>
  <si>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</si>
  <si>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</si>
  <si>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</si>
  <si>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</si>
  <si>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</si>
  <si>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</si>
  <si>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</si>
  <si>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</si>
  <si>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</si>
  <si>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</si>
  <si>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</si>
  <si>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</si>
  <si>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</si>
  <si>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</si>
  <si>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</si>
  <si>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</si>
  <si>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</si>
  <si>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</si>
  <si>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</si>
  <si>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</si>
  <si>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</si>
  <si>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</si>
  <si>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</si>
  <si>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</si>
  <si>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</si>
  <si>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</si>
  <si>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</si>
  <si>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</si>
  <si>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</si>
  <si>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</si>
  <si>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</si>
  <si>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</si>
  <si>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</si>
  <si>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</si>
  <si>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</si>
  <si>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</si>
  <si>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</si>
  <si>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</si>
  <si>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</si>
  <si>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</si>
  <si>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</si>
  <si>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</si>
  <si>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</si>
  <si>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</si>
  <si>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</si>
  <si>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</si>
  <si>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</si>
  <si>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</si>
  <si>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</si>
  <si>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</si>
  <si>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</si>
  <si>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</si>
  <si>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</si>
  <si>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</si>
  <si>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</si>
  <si>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</si>
  <si>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</si>
  <si>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</si>
  <si>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</si>
  <si>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</si>
  <si>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</si>
  <si>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</si>
  <si>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</si>
  <si>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</si>
  <si>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</si>
  <si>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</si>
  <si>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</si>
  <si>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</si>
  <si>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</si>
  <si>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</si>
  <si>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</si>
  <si>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</si>
  <si>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</si>
  <si>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</si>
  <si>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</si>
  <si>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</si>
  <si>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</si>
  <si>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</si>
  <si>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</si>
  <si>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</si>
  <si>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</si>
  <si>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</si>
  <si>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</si>
  <si>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</si>
  <si>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</si>
  <si>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</si>
  <si>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</si>
  <si>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</si>
  <si>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</si>
  <si>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</si>
  <si>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</si>
  <si>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</si>
  <si>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</si>
  <si>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</si>
  <si>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</si>
  <si>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</si>
  <si>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</si>
  <si>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</si>
  <si>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</si>
  <si>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</si>
  <si>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</si>
  <si>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</si>
  <si>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</si>
  <si>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</si>
  <si>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</si>
  <si>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</si>
  <si>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</si>
  <si>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</si>
  <si>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</si>
  <si>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</si>
  <si>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</si>
  <si>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</si>
  <si>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</si>
  <si>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</si>
  <si>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</si>
  <si>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</si>
  <si>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</si>
  <si>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</si>
  <si>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</si>
  <si>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</si>
  <si>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</si>
  <si>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</si>
  <si>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</si>
  <si>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</si>
  <si>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</si>
  <si>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</si>
  <si>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</si>
  <si>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</si>
  <si>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</si>
  <si>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</si>
  <si>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</si>
  <si>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</si>
  <si>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</si>
  <si>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</si>
  <si>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</si>
  <si>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</si>
  <si>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</si>
  <si>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</si>
  <si>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</si>
  <si>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</si>
  <si>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</si>
  <si>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</si>
  <si>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</si>
  <si>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</si>
  <si>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</si>
  <si>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</si>
  <si>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</si>
  <si>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</si>
  <si>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</si>
  <si>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</si>
  <si>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</si>
  <si>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</si>
  <si>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</si>
  <si>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</si>
  <si>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</si>
  <si>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</si>
  <si>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</si>
  <si>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</si>
  <si>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</si>
  <si>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</si>
  <si>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</si>
  <si>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</si>
  <si>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</si>
  <si>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</si>
  <si>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</si>
  <si>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</si>
  <si>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</si>
  <si>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</si>
  <si>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</si>
  <si>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</si>
  <si>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</si>
  <si>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</si>
  <si>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</si>
  <si>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</si>
  <si>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</si>
  <si>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</si>
  <si>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</si>
  <si>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</si>
  <si>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</si>
  <si>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</si>
  <si>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</si>
  <si>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</si>
  <si>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</si>
  <si>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</si>
  <si>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</si>
  <si>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</si>
  <si>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</si>
  <si>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</si>
  <si>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</si>
  <si>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</si>
  <si>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</si>
  <si>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</si>
  <si>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</si>
  <si>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</si>
  <si>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</si>
  <si>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</si>
  <si>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</si>
  <si>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</si>
  <si>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</si>
  <si>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</si>
  <si>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</si>
  <si>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</si>
  <si>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</si>
  <si>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</si>
  <si>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</si>
  <si>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</si>
  <si>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</si>
  <si>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</si>
  <si>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</si>
  <si>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</si>
  <si>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</si>
  <si>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</si>
  <si>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</si>
  <si>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</si>
  <si>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</si>
  <si>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</si>
  <si>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</si>
  <si>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</si>
  <si>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</si>
  <si>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</si>
  <si>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</si>
  <si>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</si>
  <si>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</si>
  <si>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</si>
  <si>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</si>
  <si>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</si>
  <si>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</si>
  <si>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</si>
  <si>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</si>
  <si>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</si>
  <si>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</si>
  <si>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</si>
  <si>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</si>
  <si>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</si>
  <si>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</si>
  <si>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</si>
  <si>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</si>
  <si>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</si>
  <si>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</si>
  <si>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</si>
  <si>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</si>
  <si>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</si>
  <si>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</si>
  <si>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</si>
  <si>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</si>
  <si>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</si>
  <si>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</si>
  <si>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</si>
  <si>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</si>
  <si>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</si>
  <si>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</si>
  <si>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</si>
  <si>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</si>
  <si>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</si>
  <si>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</si>
  <si>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</si>
  <si>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</si>
  <si>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</si>
  <si>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</si>
  <si>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</si>
  <si>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</si>
  <si>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</si>
  <si>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</si>
  <si>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</si>
  <si>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</si>
  <si>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</si>
  <si>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</si>
  <si>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</si>
  <si>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</si>
  <si>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</si>
  <si>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</si>
  <si>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</si>
  <si>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</si>
  <si>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</si>
  <si>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</si>
  <si>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</si>
  <si>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</si>
  <si>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</si>
  <si>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</si>
  <si>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</si>
  <si>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</si>
  <si>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</si>
  <si>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</si>
  <si>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</si>
  <si>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</si>
  <si>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</si>
  <si>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</si>
  <si>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</si>
  <si>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</si>
  <si>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</si>
  <si>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</si>
  <si>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</si>
  <si>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</si>
  <si>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</si>
  <si>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</si>
  <si>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</si>
  <si>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</si>
  <si>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</si>
  <si>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</si>
  <si>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</si>
  <si>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</si>
  <si>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</si>
  <si>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</si>
  <si>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</si>
  <si>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</si>
  <si>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</si>
  <si>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</si>
  <si>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</si>
  <si>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</si>
  <si>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</si>
  <si>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</si>
  <si>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</si>
  <si>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</si>
  <si>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</si>
  <si>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</si>
  <si>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</si>
  <si>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</si>
  <si>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</si>
  <si>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</si>
  <si>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</si>
  <si>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</si>
  <si>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</si>
  <si>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</si>
  <si>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</si>
  <si>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</si>
  <si>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</si>
  <si>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</si>
  <si>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</si>
  <si>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</si>
  <si>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</si>
  <si>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</si>
  <si>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</si>
  <si>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</si>
  <si>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</si>
  <si>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</si>
  <si>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</si>
  <si>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</si>
  <si>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</si>
  <si>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</si>
  <si>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</si>
  <si>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</si>
  <si>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</si>
  <si>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</si>
  <si>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</si>
  <si>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</si>
  <si>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</si>
  <si>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</si>
  <si>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</si>
  <si>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</si>
  <si>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</si>
  <si>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</si>
  <si>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</si>
  <si>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</si>
  <si>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</si>
  <si>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</si>
  <si>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</si>
  <si>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</si>
  <si>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</si>
  <si>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</si>
  <si>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</si>
  <si>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</si>
  <si>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</si>
  <si>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</si>
  <si>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</si>
  <si>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</si>
  <si>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</si>
  <si>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</si>
  <si>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</si>
  <si>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</si>
  <si>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</si>
  <si>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</si>
  <si>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</si>
  <si>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</si>
  <si>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</si>
  <si>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</si>
  <si>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</si>
  <si>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</si>
  <si>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</si>
  <si>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</si>
  <si>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</si>
  <si>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</si>
  <si>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</si>
  <si>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</si>
  <si>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</si>
  <si>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</si>
  <si>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</si>
  <si>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</si>
  <si>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</si>
  <si>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</si>
  <si>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</si>
  <si>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</si>
  <si>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</si>
  <si>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</si>
  <si>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</si>
  <si>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</si>
  <si>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</si>
  <si>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</si>
  <si>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</si>
  <si>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</si>
  <si>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</si>
  <si>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</si>
  <si>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</si>
  <si>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</si>
  <si>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</si>
  <si>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</si>
  <si>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</si>
  <si>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</si>
  <si>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</si>
  <si>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</si>
  <si>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</si>
  <si>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</si>
  <si>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</si>
  <si>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</si>
  <si>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</si>
  <si>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</si>
  <si>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</si>
  <si>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</si>
  <si>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</si>
  <si>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</si>
  <si>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</si>
  <si>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</si>
  <si>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</si>
  <si>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</si>
  <si>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</si>
  <si>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</si>
  <si>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</si>
  <si>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</si>
  <si>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</si>
  <si>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</si>
  <si>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</si>
  <si>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</si>
  <si>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</si>
  <si>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</si>
  <si>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</si>
  <si>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</si>
  <si>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</si>
  <si>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</si>
  <si>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</si>
  <si>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</si>
  <si>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</si>
  <si>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</si>
  <si>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</si>
  <si>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</si>
  <si>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</si>
  <si>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</si>
  <si>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</si>
  <si>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</si>
  <si>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</si>
  <si>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</si>
  <si>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</si>
  <si>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</si>
  <si>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</si>
  <si>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</si>
  <si>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</si>
  <si>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</si>
  <si>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</si>
  <si>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</si>
  <si>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</si>
  <si>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</si>
  <si>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</si>
  <si>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</si>
  <si>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</si>
  <si>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</si>
  <si>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</si>
  <si>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</si>
  <si>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</si>
  <si>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</si>
  <si>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</si>
  <si>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</si>
  <si>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</si>
  <si>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</si>
  <si>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</si>
  <si>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</si>
  <si>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</si>
  <si>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</si>
  <si>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</si>
  <si>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</si>
  <si>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</si>
  <si>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</si>
  <si>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</si>
  <si>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</si>
  <si>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</si>
  <si>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</si>
  <si>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</si>
  <si>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</si>
  <si>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</si>
  <si>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</si>
  <si>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</si>
  <si>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</si>
  <si>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</si>
  <si>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</si>
  <si>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</si>
  <si>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</si>
  <si>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</si>
  <si>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</si>
  <si>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</si>
  <si>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</si>
  <si>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</si>
  <si>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</si>
  <si>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</si>
  <si>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</si>
  <si>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</si>
  <si>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</si>
  <si>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</si>
  <si>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</si>
  <si>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</si>
  <si>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</si>
  <si>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</si>
  <si>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</si>
  <si>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</si>
  <si>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</si>
  <si>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</si>
  <si>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</si>
  <si>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</si>
  <si>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</si>
  <si>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</si>
  <si>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</si>
  <si>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</si>
  <si>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</si>
  <si>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</si>
  <si>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</si>
  <si>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</si>
  <si>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</si>
  <si>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</si>
  <si>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</si>
  <si>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</si>
  <si>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</si>
  <si>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</si>
  <si>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</si>
  <si>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</si>
  <si>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</si>
  <si>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</si>
  <si>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</si>
  <si>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</si>
  <si>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</si>
  <si>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</si>
  <si>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</si>
  <si>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</si>
  <si>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</si>
  <si>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</si>
  <si>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</si>
  <si>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</si>
  <si>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</si>
  <si>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</si>
  <si>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</si>
  <si>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</si>
  <si>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</si>
  <si>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</si>
  <si>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</si>
  <si>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</si>
  <si>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</si>
  <si>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</si>
  <si>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</si>
  <si>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</si>
  <si>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</si>
  <si>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</si>
  <si>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</si>
  <si>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</si>
  <si>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</si>
  <si>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</si>
  <si>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</si>
  <si>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</si>
  <si>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</si>
  <si>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</si>
  <si>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</si>
  <si>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</si>
  <si>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</si>
  <si>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</si>
  <si>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</si>
  <si>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</si>
  <si>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</si>
  <si>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</si>
  <si>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</si>
  <si>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</si>
  <si>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</si>
  <si>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</si>
  <si>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</si>
  <si>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</si>
  <si>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</si>
  <si>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</si>
  <si>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</si>
  <si>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</si>
  <si>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</si>
  <si>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</si>
  <si>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</si>
  <si>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</si>
  <si>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</si>
  <si>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</si>
  <si>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</si>
  <si>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</si>
  <si>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</si>
  <si>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</si>
  <si>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</si>
  <si>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</si>
  <si>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</si>
  <si>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</si>
  <si>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</si>
  <si>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</si>
  <si>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</si>
  <si>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</si>
  <si>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</si>
  <si>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</si>
  <si>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</si>
  <si>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</si>
  <si>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</si>
  <si>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</si>
  <si>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</si>
  <si>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</si>
  <si>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</si>
  <si>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</si>
  <si>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</si>
  <si>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</si>
  <si>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</si>
  <si>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</si>
  <si>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</si>
  <si>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</si>
  <si>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</si>
  <si>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</si>
  <si>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</si>
  <si>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</si>
  <si>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</si>
  <si>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</si>
  <si>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</si>
  <si>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</si>
  <si>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</si>
  <si>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</si>
  <si>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</si>
  <si>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</si>
  <si>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</si>
  <si>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</si>
  <si>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</si>
  <si>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</si>
  <si>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</si>
  <si>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</si>
  <si>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</si>
  <si>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</si>
  <si>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</si>
  <si>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</si>
  <si>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</si>
  <si>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</si>
  <si>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</si>
  <si>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</si>
  <si>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</si>
  <si>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</si>
  <si>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</si>
  <si>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</si>
  <si>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</si>
  <si>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</si>
  <si>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</si>
  <si>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</si>
  <si>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</si>
  <si>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</si>
  <si>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</si>
  <si>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</si>
  <si>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</si>
  <si>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</si>
  <si>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</si>
  <si>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</si>
  <si>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</si>
  <si>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</si>
  <si>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</si>
  <si>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</si>
  <si>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</si>
  <si>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</si>
  <si>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</si>
  <si>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</si>
  <si>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</si>
  <si>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</si>
  <si>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</si>
  <si>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</si>
  <si>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</si>
  <si>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</si>
  <si>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</si>
  <si>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</si>
  <si>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</si>
  <si>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</si>
  <si>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</si>
  <si>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</si>
  <si>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</si>
  <si>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</si>
  <si>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</si>
  <si>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</si>
  <si>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</si>
  <si>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</si>
  <si>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</si>
  <si>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</si>
  <si>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</si>
  <si>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</si>
  <si>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</si>
  <si>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</si>
  <si>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</si>
  <si>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</si>
  <si>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</si>
  <si>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</si>
  <si>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</si>
  <si>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</si>
  <si>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</si>
  <si>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</si>
  <si>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</si>
  <si>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</si>
  <si>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</si>
  <si>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</si>
  <si>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</si>
  <si>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</si>
  <si>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</si>
  <si>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</si>
  <si>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</si>
  <si>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</si>
  <si>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</si>
  <si>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</si>
  <si>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</si>
  <si>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</si>
  <si>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</si>
  <si>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</si>
  <si>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</si>
  <si>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</si>
  <si>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</si>
  <si>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</si>
  <si>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</si>
  <si>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</si>
  <si>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</si>
  <si>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</si>
  <si>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</si>
  <si>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</si>
  <si>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</si>
  <si>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</si>
  <si>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</si>
  <si>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</si>
  <si>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</si>
  <si>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</si>
  <si>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</si>
  <si>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</si>
  <si>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</si>
  <si>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</si>
  <si>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</si>
  <si>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</si>
  <si>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</si>
  <si>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</si>
  <si>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</si>
  <si>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</si>
  <si>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</si>
  <si>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</si>
  <si>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</si>
  <si>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</si>
  <si>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</si>
  <si>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</si>
  <si>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</si>
  <si>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</si>
  <si>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</si>
  <si>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</si>
  <si>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</si>
  <si>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</si>
  <si>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</si>
  <si>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</si>
  <si>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</si>
  <si>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</si>
  <si>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</si>
  <si>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</si>
  <si>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</si>
  <si>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</si>
  <si>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</si>
  <si>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</si>
  <si>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</si>
  <si>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</si>
  <si>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</si>
  <si>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</si>
  <si>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</si>
  <si>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</si>
  <si>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</si>
  <si>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</si>
  <si>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</si>
  <si>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</si>
  <si>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</si>
  <si>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</si>
  <si>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</si>
  <si>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</si>
  <si>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</si>
  <si>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</si>
  <si>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</si>
  <si>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</si>
  <si>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</si>
  <si>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</si>
  <si>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</si>
  <si>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</si>
  <si>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</si>
  <si>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</si>
  <si>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</si>
  <si>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</si>
  <si>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</si>
  <si>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</si>
  <si>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</si>
  <si>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</si>
  <si>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</si>
  <si>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</si>
  <si>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</si>
  <si>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</si>
  <si>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</si>
  <si>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</si>
  <si>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</si>
  <si>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</si>
  <si>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</si>
  <si>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</si>
  <si>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</si>
  <si>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</si>
  <si>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</si>
  <si>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</si>
  <si>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</si>
  <si>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</si>
  <si>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</si>
  <si>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</si>
  <si>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</si>
  <si>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</si>
  <si>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</si>
  <si>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</si>
  <si>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</si>
  <si>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</si>
  <si>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</si>
  <si>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</si>
  <si>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</si>
  <si>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</si>
  <si>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</si>
  <si>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</si>
  <si>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</si>
  <si>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</si>
  <si>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</si>
  <si>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</si>
  <si>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</si>
  <si>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</si>
  <si>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</si>
  <si>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</si>
  <si>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</si>
  <si>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</si>
  <si>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</si>
  <si>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</si>
  <si>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</si>
  <si>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</si>
  <si>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</si>
  <si>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</si>
  <si>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</si>
  <si>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</si>
  <si>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</si>
  <si>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</si>
  <si>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</si>
  <si>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</si>
  <si>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</si>
  <si>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</si>
  <si>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</si>
  <si>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</si>
  <si>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</si>
  <si>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</si>
  <si>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</si>
  <si>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</si>
  <si>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</si>
  <si>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</si>
  <si>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</si>
  <si>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</si>
  <si>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</si>
  <si>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</si>
  <si>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</si>
  <si>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</si>
  <si>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</si>
  <si>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</si>
  <si>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</si>
  <si>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</si>
  <si>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</si>
  <si>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</si>
  <si>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</si>
  <si>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</si>
  <si>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</si>
  <si>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</si>
  <si>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</si>
  <si>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</si>
  <si>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</si>
  <si>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</si>
  <si>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</si>
  <si>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</si>
  <si>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</si>
  <si>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</si>
  <si>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</si>
  <si>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</si>
  <si>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</si>
  <si>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</si>
  <si>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</si>
  <si>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</si>
  <si>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</si>
  <si>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</si>
  <si>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</si>
  <si>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</si>
  <si>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</si>
  <si>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</si>
  <si>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</si>
  <si>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</si>
  <si>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</si>
  <si>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</si>
  <si>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</si>
  <si>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</si>
  <si>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</si>
  <si>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</si>
  <si>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</si>
  <si>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</si>
  <si>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</si>
  <si>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</si>
  <si>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</si>
  <si>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</si>
  <si>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</si>
  <si>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</si>
  <si>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</si>
  <si>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</si>
  <si>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</si>
  <si>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</si>
  <si>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</si>
  <si>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</si>
  <si>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</si>
  <si>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</si>
  <si>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</si>
  <si>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</si>
  <si>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</si>
  <si>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</si>
  <si>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</si>
  <si>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</si>
  <si>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</si>
  <si>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</si>
  <si>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</si>
  <si>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</si>
  <si>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</si>
  <si>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</si>
  <si>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</si>
  <si>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</si>
  <si>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</si>
  <si>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</si>
  <si>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</si>
  <si>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</si>
  <si>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</si>
  <si>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</si>
  <si>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</si>
  <si>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</si>
  <si>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</si>
  <si>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</si>
  <si>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</si>
  <si>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</si>
  <si>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</si>
  <si>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</si>
  <si>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</si>
  <si>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</si>
  <si>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</si>
  <si>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</si>
  <si>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</si>
  <si>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</si>
  <si>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</si>
  <si>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</si>
  <si>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</si>
  <si>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</si>
  <si>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</si>
  <si>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</si>
  <si>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</si>
  <si>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</si>
  <si>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</si>
  <si>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</si>
  <si>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</si>
  <si>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</si>
  <si>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</si>
  <si>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</si>
  <si>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</si>
  <si>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</si>
  <si>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</si>
  <si>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</si>
  <si>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</si>
  <si>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</si>
  <si>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</si>
  <si>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</si>
  <si>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</si>
  <si>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</si>
  <si>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</si>
  <si>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</si>
  <si>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</si>
  <si>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</si>
  <si>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</si>
  <si>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</si>
  <si>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</si>
  <si>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</si>
  <si>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</si>
  <si>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</si>
  <si>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</si>
  <si>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</si>
  <si>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</si>
  <si>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</si>
  <si>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</si>
  <si>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</si>
  <si>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</si>
  <si>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</si>
  <si>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</si>
  <si>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</si>
  <si>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</si>
  <si>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</si>
  <si>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</si>
  <si>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</si>
  <si>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</si>
  <si>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</si>
  <si>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</si>
  <si>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</si>
  <si>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</si>
  <si>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</si>
  <si>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</si>
  <si>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</si>
  <si>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</si>
  <si>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</si>
  <si>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</si>
  <si>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</si>
  <si>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</si>
  <si>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</si>
  <si>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</si>
  <si>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</si>
  <si>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</si>
  <si>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</si>
  <si>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</si>
  <si>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</si>
  <si>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</si>
  <si>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</si>
  <si>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</si>
  <si>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</si>
  <si>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</si>
  <si>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</si>
  <si>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</si>
  <si>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</si>
  <si>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</si>
  <si>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</si>
  <si>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</si>
  <si>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</si>
  <si>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</si>
  <si>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</si>
  <si>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</si>
  <si>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</si>
  <si>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</si>
  <si>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</si>
  <si>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</si>
  <si>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</si>
  <si>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</si>
  <si>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</si>
  <si>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</si>
  <si>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</si>
  <si>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</si>
  <si>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</si>
  <si>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</si>
  <si>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</si>
  <si>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</si>
  <si>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</si>
  <si>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</si>
  <si>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</si>
  <si>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</si>
  <si>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</si>
  <si>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</si>
  <si>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</si>
  <si>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</si>
  <si>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</si>
  <si>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</si>
  <si>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</si>
  <si>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</si>
  <si>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</si>
  <si>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</si>
  <si>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</si>
  <si>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</si>
  <si>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</si>
  <si>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</si>
  <si>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</si>
  <si>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</si>
  <si>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</si>
  <si>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</si>
  <si>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</si>
  <si>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</si>
  <si>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</si>
  <si>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</si>
  <si>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</si>
  <si>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</si>
  <si>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</si>
  <si>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</si>
  <si>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</si>
  <si>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</si>
  <si>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</si>
  <si>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</si>
  <si>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</si>
  <si>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</si>
  <si>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</si>
  <si>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</si>
  <si>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</si>
  <si>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</si>
  <si>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</si>
  <si>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</si>
  <si>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</si>
  <si>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</si>
  <si>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</si>
  <si>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</si>
  <si>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</si>
  <si>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</si>
  <si>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</si>
  <si>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</si>
  <si>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</si>
  <si>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</si>
  <si>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</si>
  <si>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</si>
  <si>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</si>
  <si>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</si>
  <si>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</si>
  <si>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</si>
  <si>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</si>
  <si>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</si>
  <si>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</si>
  <si>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</si>
  <si>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</si>
  <si>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</si>
  <si>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</si>
  <si>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</si>
  <si>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</si>
  <si>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</si>
  <si>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</si>
  <si>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</si>
  <si>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</si>
  <si>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</si>
  <si>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</si>
  <si>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</si>
  <si>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</si>
  <si>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</si>
  <si>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</si>
  <si>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</si>
  <si>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</si>
  <si>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</si>
  <si>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</si>
  <si>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</si>
  <si>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</si>
  <si>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</si>
  <si>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</si>
  <si>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</si>
  <si>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</si>
  <si>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</si>
  <si>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</si>
  <si>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</si>
  <si>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</si>
  <si>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</si>
  <si>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</si>
  <si>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</si>
  <si>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</si>
  <si>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</si>
  <si>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</si>
  <si>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</si>
  <si>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</si>
  <si>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</si>
  <si>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</si>
  <si>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</si>
  <si>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</si>
  <si>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</si>
  <si>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</si>
  <si>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</si>
  <si>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</si>
  <si>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</si>
  <si>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</si>
  <si>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</si>
  <si>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</si>
  <si>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</si>
  <si>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</si>
  <si>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</si>
  <si>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</si>
  <si>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</si>
  <si>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</si>
  <si>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</si>
  <si>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</si>
  <si>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</si>
  <si>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</si>
  <si>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</si>
  <si>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</si>
  <si>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</si>
  <si>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</si>
  <si>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</si>
  <si>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</si>
  <si>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</si>
  <si>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</si>
  <si>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</si>
  <si>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</si>
  <si>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</si>
  <si>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</si>
  <si>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</si>
  <si>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</si>
  <si>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</si>
  <si>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</si>
  <si>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</si>
  <si>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</si>
  <si>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</si>
  <si>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</si>
  <si>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</si>
  <si>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</si>
  <si>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</si>
  <si>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</si>
  <si>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</si>
  <si>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</si>
  <si>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</si>
  <si>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</si>
  <si>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</si>
  <si>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</si>
  <si>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</si>
  <si>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</si>
  <si>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</si>
  <si>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</si>
  <si>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</si>
  <si>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</si>
  <si>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</si>
  <si>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</si>
  <si>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</si>
  <si>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</si>
  <si>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</si>
  <si>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</si>
  <si>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</si>
  <si>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</si>
  <si>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</si>
  <si>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</si>
  <si>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</si>
  <si>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</si>
  <si>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</si>
  <si>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</si>
  <si>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</si>
  <si>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</si>
  <si>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</si>
  <si>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</si>
  <si>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</si>
  <si>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</si>
  <si>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</si>
  <si>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</si>
  <si>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</si>
  <si>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</si>
  <si>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</si>
  <si>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</si>
  <si>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</si>
  <si>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</si>
  <si>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</si>
  <si>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</si>
  <si>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</si>
  <si>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</si>
  <si>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</si>
  <si>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</si>
  <si>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</si>
  <si>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</si>
  <si>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</si>
  <si>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</si>
  <si>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</si>
  <si>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</si>
  <si>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</si>
  <si>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</si>
  <si>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</si>
  <si>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</si>
  <si>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</si>
  <si>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</si>
  <si>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</si>
  <si>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</si>
  <si>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</si>
  <si>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</si>
  <si>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</si>
  <si>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</si>
  <si>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</si>
  <si>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</si>
  <si>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</si>
  <si>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</si>
  <si>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</si>
  <si>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</si>
  <si>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</si>
  <si>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</si>
  <si>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</si>
  <si>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</si>
  <si>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</si>
  <si>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</si>
  <si>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</si>
  <si>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</si>
  <si>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</si>
  <si>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</si>
  <si>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</si>
  <si>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</si>
  <si>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</si>
  <si>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</si>
  <si>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</si>
  <si>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</si>
  <si>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</si>
  <si>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</si>
  <si>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</si>
  <si>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</si>
  <si>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</si>
  <si>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</si>
  <si>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</si>
  <si>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</si>
  <si>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</si>
  <si>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</si>
  <si>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</si>
  <si>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</si>
  <si>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</si>
  <si>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</si>
  <si>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</si>
  <si>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</si>
  <si>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</si>
  <si>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</si>
  <si>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</si>
  <si>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</si>
  <si>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</si>
  <si>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</si>
  <si>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</si>
  <si>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</si>
  <si>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</si>
  <si>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</si>
  <si>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</si>
  <si>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</si>
  <si>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</si>
  <si>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</si>
  <si>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</si>
  <si>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</si>
  <si>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</si>
  <si>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</si>
  <si>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</si>
  <si>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</si>
  <si>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</si>
  <si>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</si>
  <si>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</si>
  <si>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</si>
  <si>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</si>
  <si>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</si>
  <si>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</si>
  <si>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</si>
  <si>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</si>
  <si>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</si>
  <si>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</si>
  <si>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</si>
  <si>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</si>
  <si>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</si>
  <si>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</si>
  <si>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</si>
  <si>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</si>
  <si>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</si>
  <si>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</si>
  <si>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</si>
  <si>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</si>
  <si>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</si>
  <si>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</si>
  <si>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</si>
  <si>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</si>
  <si>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</si>
  <si>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</si>
  <si>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</si>
  <si>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</si>
  <si>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</si>
  <si>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</si>
  <si>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</si>
  <si>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</si>
  <si>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</si>
  <si>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</si>
  <si>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</si>
  <si>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</si>
  <si>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</si>
  <si>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</si>
  <si>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</si>
  <si>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</si>
  <si>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</si>
  <si>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</si>
  <si>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</si>
  <si>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</si>
  <si>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</si>
  <si>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</si>
  <si>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</si>
  <si>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</si>
  <si>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</si>
  <si>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</si>
  <si>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</si>
  <si>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</si>
  <si>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</si>
  <si>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</si>
  <si>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</si>
  <si>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</si>
  <si>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</si>
  <si>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</si>
  <si>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</si>
  <si>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</si>
  <si>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</si>
  <si>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</si>
  <si>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</si>
  <si>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</si>
  <si>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</si>
  <si>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</si>
  <si>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</si>
  <si>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</si>
  <si>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</si>
  <si>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</si>
  <si>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</si>
  <si>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</si>
  <si>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</si>
  <si>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</si>
  <si>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</si>
  <si>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</si>
  <si>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</si>
  <si>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</si>
  <si>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</si>
  <si>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</si>
  <si>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</si>
  <si>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</si>
  <si>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</si>
  <si>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</si>
  <si>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</si>
  <si>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</si>
  <si>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</si>
  <si>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</si>
  <si>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</si>
  <si>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</si>
  <si>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</si>
  <si>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</si>
  <si>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</si>
  <si>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</si>
  <si>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</si>
  <si>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</si>
  <si>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</si>
  <si>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</si>
  <si>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</si>
  <si>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</si>
  <si>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</si>
  <si>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</si>
  <si>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</si>
  <si>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</si>
  <si>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</si>
  <si>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</si>
  <si>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</si>
  <si>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</si>
  <si>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</si>
  <si>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</si>
  <si>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</si>
  <si>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</si>
  <si>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</si>
  <si>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</si>
  <si>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</si>
  <si>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</si>
  <si>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</si>
  <si>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</si>
  <si>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</si>
  <si>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</si>
  <si>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</si>
  <si>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</si>
  <si>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</si>
  <si>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</si>
  <si>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</si>
  <si>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</si>
  <si>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</si>
  <si>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</si>
  <si>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</si>
  <si>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</si>
  <si>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</si>
  <si>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</si>
  <si>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</si>
  <si>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</si>
  <si>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</si>
  <si>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</si>
  <si>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</si>
  <si>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</si>
  <si>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</si>
  <si>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</si>
  <si>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</si>
  <si>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</si>
  <si>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</si>
  <si>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</si>
  <si>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</si>
  <si>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</si>
  <si>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</si>
  <si>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</si>
  <si>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</si>
  <si>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</si>
  <si>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</si>
  <si>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</si>
  <si>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</si>
  <si>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</si>
  <si>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</si>
  <si>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</si>
  <si>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</si>
  <si>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</si>
  <si>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</si>
  <si>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</si>
  <si>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</si>
  <si>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</si>
  <si>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</si>
  <si>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</si>
  <si>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</si>
  <si>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</si>
  <si>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</si>
  <si>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</si>
  <si>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</si>
  <si>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</si>
  <si>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</si>
  <si>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</si>
  <si>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</si>
  <si>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</si>
  <si>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</si>
  <si>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</si>
  <si>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</si>
  <si>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</si>
  <si>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</si>
  <si>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</si>
  <si>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</si>
  <si>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</si>
  <si>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</si>
  <si>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</si>
  <si>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</si>
  <si>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</si>
  <si>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</si>
  <si>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</si>
  <si>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</si>
  <si>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</si>
  <si>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</si>
  <si>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</si>
  <si>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</si>
  <si>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</si>
  <si>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</si>
  <si>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</si>
  <si>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</si>
  <si>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</si>
  <si>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</si>
  <si>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</si>
  <si>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</si>
  <si>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</si>
  <si>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</si>
  <si>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</si>
  <si>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</si>
  <si>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</si>
  <si>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</si>
  <si>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</si>
  <si>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</si>
  <si>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</si>
  <si>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</si>
  <si>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</si>
  <si>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</si>
  <si>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</si>
  <si>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</si>
  <si>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</si>
  <si>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</si>
  <si>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</si>
  <si>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</si>
  <si>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</si>
  <si>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</si>
  <si>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</si>
  <si>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</si>
  <si>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</si>
  <si>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</si>
  <si>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</si>
  <si>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</si>
  <si>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</si>
  <si>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</si>
  <si>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</si>
  <si>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</si>
  <si>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</si>
  <si>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</si>
  <si>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</si>
  <si>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</si>
  <si>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</si>
  <si>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</si>
  <si>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</si>
  <si>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</si>
  <si>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</si>
  <si>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</si>
  <si>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</si>
  <si>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</si>
  <si>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</si>
  <si>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</si>
  <si>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</si>
  <si>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</si>
  <si>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</si>
  <si>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</si>
  <si>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</si>
  <si>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</si>
  <si>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</si>
  <si>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</si>
  <si>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</si>
  <si>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</si>
  <si>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</si>
  <si>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</si>
  <si>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</si>
  <si>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</si>
  <si>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</si>
  <si>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</si>
  <si>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</si>
  <si>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</si>
  <si>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</si>
  <si>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</si>
  <si>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</si>
  <si>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</si>
  <si>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</si>
  <si>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</si>
  <si>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</si>
  <si>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</si>
  <si>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</si>
  <si>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</si>
  <si>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</si>
  <si>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</si>
  <si>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</si>
  <si>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</si>
  <si>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</si>
  <si>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</si>
  <si>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</si>
  <si>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</si>
  <si>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</si>
  <si>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</si>
  <si>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</si>
  <si>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</si>
  <si>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</si>
  <si>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</si>
  <si>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</si>
  <si>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</si>
  <si>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</si>
  <si>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</si>
  <si>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</si>
  <si>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</si>
  <si>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</si>
  <si>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</si>
  <si>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</si>
  <si>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</si>
  <si>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</si>
  <si>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</si>
  <si>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</si>
  <si>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</si>
  <si>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</si>
  <si>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</si>
  <si>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</si>
  <si>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</si>
  <si>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</si>
  <si>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</si>
  <si>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</si>
  <si>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</si>
  <si>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</si>
  <si>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</si>
  <si>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</si>
  <si>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</si>
  <si>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</si>
  <si>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</si>
  <si>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</si>
  <si>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</si>
  <si>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</si>
  <si>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</si>
  <si>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</si>
  <si>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</si>
  <si>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</si>
  <si>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</si>
  <si>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</si>
  <si>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</si>
  <si>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</si>
  <si>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</si>
  <si>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</si>
  <si>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</si>
  <si>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</si>
  <si>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</si>
  <si>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</si>
  <si>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</si>
  <si>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</si>
  <si>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</si>
  <si>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</si>
  <si>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</si>
  <si>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</si>
  <si>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</si>
  <si>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</si>
  <si>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</si>
  <si>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</si>
  <si>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</si>
  <si>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</si>
  <si>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</si>
  <si>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</si>
  <si>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</si>
  <si>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</si>
  <si>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</si>
  <si>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</si>
  <si>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</si>
  <si>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</si>
  <si>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</si>
  <si>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</si>
  <si>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</si>
  <si>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</si>
  <si>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</si>
  <si>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</si>
  <si>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</si>
  <si>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</si>
  <si>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</si>
  <si>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</si>
  <si>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</si>
  <si>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</si>
  <si>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</si>
  <si>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</si>
  <si>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</si>
  <si>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</si>
  <si>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</si>
  <si>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</si>
  <si>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</si>
  <si>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</si>
  <si>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</si>
  <si>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</si>
  <si>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</si>
  <si>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</si>
  <si>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</si>
  <si>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</si>
  <si>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</si>
  <si>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</si>
  <si>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</si>
  <si>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</si>
  <si>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</si>
  <si>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</si>
  <si>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</si>
  <si>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</si>
  <si>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</si>
  <si>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</si>
  <si>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</si>
  <si>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</si>
  <si>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</si>
  <si>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</si>
  <si>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</si>
  <si>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</si>
  <si>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</si>
  <si>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</si>
  <si>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</si>
  <si>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</si>
  <si>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</si>
  <si>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</si>
  <si>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</si>
  <si>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</si>
  <si>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</si>
  <si>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</si>
  <si>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</si>
  <si>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</si>
  <si>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</si>
  <si>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</si>
  <si>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</si>
  <si>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</si>
  <si>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</si>
  <si>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</si>
  <si>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</si>
  <si>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</si>
  <si>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</si>
  <si>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</si>
  <si>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</si>
  <si>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</si>
  <si>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</si>
  <si>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</si>
  <si>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</si>
  <si>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</si>
  <si>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</si>
  <si>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</si>
  <si>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</si>
  <si>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</si>
  <si>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</si>
  <si>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</si>
  <si>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</si>
  <si>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</si>
  <si>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</si>
  <si>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</si>
  <si>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</si>
  <si>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</si>
  <si>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</si>
  <si>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</si>
  <si>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</si>
  <si>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</si>
  <si>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</si>
  <si>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</si>
  <si>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</si>
  <si>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</si>
  <si>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</si>
  <si>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</si>
  <si>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</si>
  <si>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</si>
  <si>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</si>
  <si>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</si>
  <si>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</si>
  <si>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</si>
  <si>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</si>
  <si>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</si>
  <si>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</si>
  <si>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</si>
  <si>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</si>
  <si>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</si>
  <si>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</si>
  <si>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</si>
  <si>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</si>
  <si>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</si>
  <si>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</si>
  <si>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</si>
  <si>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</si>
  <si>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</si>
  <si>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</si>
  <si>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</si>
  <si>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</si>
  <si>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</si>
  <si>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</si>
  <si>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</si>
  <si>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</si>
  <si>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</si>
  <si>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</si>
  <si>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</si>
  <si>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</si>
  <si>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</si>
  <si>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</si>
  <si>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</si>
  <si>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</si>
  <si>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</si>
  <si>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</si>
  <si>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</si>
  <si>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</si>
  <si>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</si>
  <si>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</si>
  <si>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</si>
  <si>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</si>
  <si>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</si>
  <si>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</si>
  <si>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</si>
  <si>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</si>
  <si>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</si>
  <si>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</si>
  <si>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</si>
  <si>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</si>
  <si>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</si>
  <si>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</si>
  <si>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</si>
  <si>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</si>
  <si>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</si>
  <si>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</si>
  <si>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</si>
  <si>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</si>
  <si>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</si>
  <si>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</si>
  <si>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</si>
  <si>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</si>
  <si>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</si>
  <si>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</si>
  <si>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</si>
  <si>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</si>
  <si>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</si>
  <si>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</si>
  <si>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</si>
  <si>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</si>
  <si>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</si>
  <si>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</si>
  <si>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</si>
  <si>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</si>
  <si>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</si>
  <si>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</si>
  <si>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</si>
  <si>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</si>
  <si>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</si>
  <si>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</si>
  <si>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</si>
  <si>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</si>
  <si>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</si>
  <si>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</si>
  <si>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</si>
  <si>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</si>
  <si>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</si>
  <si>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</si>
  <si>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</si>
  <si>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</si>
  <si>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</si>
  <si>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</si>
  <si>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</si>
  <si>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</si>
  <si>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</si>
  <si>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</si>
  <si>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</si>
  <si>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</si>
  <si>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</si>
  <si>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</si>
  <si>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</si>
  <si>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</si>
  <si>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</si>
  <si>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</si>
  <si>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</si>
  <si>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</si>
  <si>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</si>
  <si>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</si>
  <si>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</si>
  <si>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</si>
  <si>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</si>
  <si>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</si>
  <si>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</si>
  <si>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</si>
  <si>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</si>
  <si>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</si>
  <si>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</si>
  <si>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</si>
  <si>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</si>
  <si>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</si>
  <si>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</si>
  <si>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</si>
  <si>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</si>
  <si>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</si>
  <si>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</si>
  <si>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</si>
  <si>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</si>
  <si>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</si>
  <si>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</si>
  <si>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</si>
  <si>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</si>
  <si>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</si>
  <si>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</si>
  <si>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</si>
  <si>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</si>
  <si>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</si>
  <si>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</si>
  <si>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</si>
  <si>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</si>
  <si>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</si>
  <si>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</si>
  <si>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</si>
  <si>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</si>
  <si>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</si>
  <si>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</si>
  <si>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</si>
  <si>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</si>
  <si>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</si>
  <si>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</si>
  <si>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</si>
  <si>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</si>
  <si>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</si>
  <si>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</si>
  <si>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</si>
  <si>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</si>
  <si>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</si>
  <si>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</si>
  <si>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</si>
  <si>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</si>
  <si>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</si>
  <si>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</si>
  <si>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</si>
  <si>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</si>
  <si>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</si>
  <si>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</si>
  <si>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</si>
  <si>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</si>
  <si>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</si>
  <si>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</si>
  <si>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</si>
  <si>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</si>
  <si>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</si>
  <si>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</si>
  <si>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</si>
  <si>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</si>
  <si>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</si>
  <si>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</si>
  <si>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</si>
  <si>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</si>
  <si>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</si>
  <si>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</si>
  <si>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</si>
  <si>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</si>
  <si>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</si>
  <si>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</si>
  <si>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</si>
  <si>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</si>
  <si>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</si>
  <si>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</si>
  <si>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</si>
  <si>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</si>
  <si>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</si>
  <si>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</si>
  <si>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</si>
  <si>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</si>
  <si>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</si>
  <si>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</si>
  <si>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</si>
  <si>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</si>
  <si>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</si>
  <si>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</si>
  <si>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</si>
  <si>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</si>
  <si>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</si>
  <si>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</si>
  <si>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</si>
  <si>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</si>
  <si>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</si>
  <si>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</si>
  <si>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</si>
  <si>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</si>
  <si>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</si>
  <si>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</si>
  <si>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</si>
  <si>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</si>
  <si>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</si>
  <si>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</si>
  <si>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</si>
  <si>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</si>
  <si>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</si>
  <si>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</si>
  <si>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</si>
  <si>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</si>
  <si>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</si>
  <si>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</si>
  <si>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</si>
  <si>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</si>
  <si>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</si>
  <si>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</si>
  <si>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</si>
  <si>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</si>
  <si>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</si>
  <si>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</si>
  <si>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</si>
  <si>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</si>
  <si>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</si>
  <si>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</si>
  <si>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</si>
  <si>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</si>
  <si>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</si>
  <si>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</si>
  <si>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</si>
  <si>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</si>
  <si>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</si>
  <si>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</si>
  <si>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</si>
  <si>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</si>
  <si>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</si>
  <si>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</si>
  <si>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</si>
  <si>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</si>
  <si>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</si>
  <si>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</si>
  <si>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</si>
  <si>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</si>
  <si>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</si>
  <si>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</si>
  <si>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</si>
  <si>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</si>
  <si>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</si>
  <si>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</si>
  <si>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</si>
  <si>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</si>
  <si>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</si>
  <si>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</si>
  <si>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</si>
  <si>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</si>
  <si>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</si>
  <si>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</si>
  <si>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</si>
  <si>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</si>
  <si>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</si>
  <si>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</si>
  <si>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</si>
  <si>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</si>
  <si>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</si>
  <si>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</si>
  <si>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</si>
  <si>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</si>
  <si>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</si>
  <si>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</si>
  <si>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</si>
  <si>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</si>
  <si>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</si>
  <si>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</si>
  <si>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</si>
  <si>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</si>
  <si>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</si>
  <si>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</si>
  <si>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</si>
  <si>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</si>
  <si>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</si>
  <si>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</si>
  <si>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</si>
  <si>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</si>
  <si>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</si>
  <si>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</si>
  <si>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</si>
  <si>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</si>
  <si>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</si>
  <si>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</si>
  <si>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</si>
  <si>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</si>
  <si>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</si>
  <si>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</si>
  <si>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</si>
  <si>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</si>
  <si>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</si>
  <si>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</si>
  <si>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</si>
  <si>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</si>
  <si>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</si>
  <si>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</si>
  <si>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</si>
  <si>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</si>
  <si>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</si>
  <si>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</si>
  <si>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</si>
  <si>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</si>
  <si>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</si>
  <si>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</si>
  <si>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</si>
  <si>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</si>
  <si>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</si>
  <si>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</si>
  <si>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</si>
  <si>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</si>
  <si>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</si>
  <si>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</si>
  <si>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</si>
  <si>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</si>
  <si>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</si>
  <si>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</si>
  <si>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</si>
  <si>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</si>
  <si>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</si>
  <si>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</si>
  <si>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</si>
  <si>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</si>
  <si>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</si>
  <si>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</si>
  <si>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</si>
  <si>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</si>
  <si>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</si>
  <si>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</si>
  <si>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</si>
  <si>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</si>
  <si>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</si>
  <si>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</si>
  <si>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</si>
  <si>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</si>
  <si>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</si>
  <si>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</si>
  <si>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</si>
  <si>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</si>
  <si>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</si>
  <si>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</si>
  <si>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</si>
  <si>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</si>
  <si>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</si>
  <si>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</si>
  <si>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</si>
  <si>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</si>
  <si>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</si>
  <si>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</si>
  <si>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</si>
  <si>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</si>
  <si>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</si>
  <si>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</si>
  <si>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</si>
  <si>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</si>
  <si>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</si>
  <si>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</si>
  <si>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</si>
  <si>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</si>
  <si>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</si>
  <si>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</si>
  <si>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</si>
  <si>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</si>
  <si>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</si>
  <si>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</si>
  <si>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</si>
  <si>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</si>
  <si>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</si>
  <si>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</si>
  <si>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</si>
  <si>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</si>
  <si>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</si>
  <si>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</si>
  <si>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</si>
  <si>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</si>
  <si>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</si>
  <si>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</si>
  <si>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</si>
  <si>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</si>
  <si>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</si>
  <si>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</si>
  <si>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</si>
  <si>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</si>
  <si>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</si>
  <si>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</si>
  <si>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</si>
  <si>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</si>
  <si>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</si>
  <si>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</si>
  <si>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</si>
  <si>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</si>
  <si>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</si>
  <si>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</si>
  <si>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</si>
  <si>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</si>
  <si>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</si>
  <si>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</si>
  <si>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</si>
  <si>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</si>
  <si>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</si>
  <si>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</si>
  <si>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</si>
  <si>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</si>
  <si>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</si>
  <si>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</si>
  <si>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</si>
  <si>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</si>
  <si>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</si>
  <si>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</si>
  <si>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</si>
  <si>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</si>
  <si>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</si>
  <si>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</si>
  <si>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</si>
  <si>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</si>
  <si>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</si>
  <si>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</si>
  <si>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</si>
  <si>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</si>
  <si>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</si>
  <si>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</si>
  <si>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</si>
  <si>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</si>
  <si>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</si>
  <si>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</si>
  <si>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</si>
  <si>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</si>
  <si>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</si>
  <si>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</si>
  <si>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</si>
  <si>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</si>
  <si>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</si>
  <si>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</si>
  <si>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</si>
  <si>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</si>
  <si>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</si>
  <si>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</si>
  <si>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</si>
  <si>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</si>
  <si>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</si>
  <si>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</si>
  <si>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</si>
  <si>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</si>
  <si>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</si>
  <si>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</si>
  <si>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</si>
  <si>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</si>
  <si>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</si>
  <si>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</si>
  <si>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</si>
  <si>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</si>
  <si>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</si>
  <si>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</si>
  <si>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</si>
  <si>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</si>
  <si>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</si>
  <si>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</si>
  <si>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</si>
  <si>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</si>
  <si>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</si>
  <si>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</si>
  <si>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</si>
  <si>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</si>
  <si>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</si>
  <si>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</si>
  <si>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</si>
  <si>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</si>
  <si>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</si>
  <si>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</si>
  <si>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</si>
  <si>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</si>
  <si>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</si>
  <si>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</si>
  <si>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</si>
  <si>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</si>
  <si>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</si>
  <si>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</si>
  <si>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</si>
  <si>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</si>
  <si>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</si>
  <si>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</si>
  <si>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</si>
  <si>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</si>
  <si>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</si>
  <si>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</si>
  <si>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</si>
  <si>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</si>
  <si>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</si>
  <si>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</si>
  <si>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</si>
  <si>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</si>
  <si>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</si>
  <si>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</si>
  <si>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</si>
  <si>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</si>
  <si>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</si>
  <si>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</si>
  <si>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</si>
  <si>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</si>
  <si>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</si>
  <si>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</si>
  <si>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</si>
  <si>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</si>
  <si>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</si>
  <si>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</si>
  <si>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</si>
  <si>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</si>
  <si>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</si>
  <si>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</si>
  <si>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</si>
  <si>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</si>
  <si>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</si>
  <si>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</si>
  <si>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</si>
  <si>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</si>
  <si>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</si>
  <si>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</si>
  <si>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</si>
  <si>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</si>
  <si>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</si>
  <si>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</si>
  <si>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</si>
  <si>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</si>
  <si>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</si>
  <si>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</si>
  <si>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</si>
  <si>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</si>
  <si>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</si>
  <si>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</si>
  <si>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</si>
  <si>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</si>
  <si>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</si>
  <si>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</si>
  <si>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</si>
  <si>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</si>
  <si>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</si>
  <si>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</si>
  <si>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</si>
  <si>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</si>
  <si>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</si>
  <si>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</si>
  <si>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</si>
  <si>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</si>
  <si>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</si>
  <si>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</si>
  <si>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</si>
  <si>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</si>
  <si>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</si>
  <si>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</si>
  <si>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</si>
  <si>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</si>
  <si>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</si>
  <si>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</si>
  <si>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</si>
  <si>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</si>
  <si>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</si>
  <si>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</si>
  <si>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</si>
  <si>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</si>
  <si>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</si>
  <si>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</si>
  <si>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</si>
  <si>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</si>
  <si>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</si>
  <si>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</si>
  <si>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</si>
  <si>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</si>
  <si>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</si>
  <si>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</si>
  <si>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</si>
  <si>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</si>
  <si>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</si>
  <si>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</si>
  <si>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</si>
  <si>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</si>
  <si>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</si>
  <si>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</si>
  <si>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</si>
  <si>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</si>
  <si>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</si>
  <si>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</si>
  <si>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</si>
  <si>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</si>
  <si>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</si>
  <si>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</si>
  <si>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</si>
  <si>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</si>
  <si>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</si>
  <si>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</si>
  <si>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</si>
  <si>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</si>
  <si>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</si>
  <si>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</si>
  <si>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</si>
  <si>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</si>
  <si>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</si>
  <si>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</si>
  <si>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</si>
  <si>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</si>
  <si>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</si>
  <si>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</si>
  <si>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</si>
  <si>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</si>
  <si>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</si>
  <si>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</si>
  <si>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</si>
  <si>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</si>
  <si>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</si>
  <si>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</si>
  <si>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</si>
  <si>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</si>
  <si>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</si>
  <si>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</si>
  <si>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</si>
  <si>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</si>
  <si>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</si>
  <si>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</si>
  <si>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</si>
  <si>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</si>
  <si>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</si>
  <si>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</si>
  <si>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</si>
  <si>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</si>
  <si>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</si>
  <si>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</si>
  <si>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</si>
  <si>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</si>
  <si>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</si>
  <si>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</si>
  <si>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</si>
  <si>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</si>
  <si>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</si>
  <si>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</si>
  <si>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</si>
  <si>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</si>
  <si>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</si>
  <si>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</si>
  <si>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</si>
  <si>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</si>
  <si>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</si>
  <si>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</si>
  <si>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</si>
  <si>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</si>
  <si>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</si>
  <si>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</si>
  <si>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</si>
  <si>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</si>
  <si>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</si>
  <si>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</si>
  <si>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</si>
  <si>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</si>
  <si>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</si>
  <si>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</si>
  <si>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</si>
  <si>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</si>
  <si>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</si>
  <si>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</si>
  <si>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</si>
  <si>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</si>
  <si>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</si>
  <si>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</si>
  <si>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</si>
  <si>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</si>
  <si>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</si>
  <si>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</si>
  <si>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</si>
  <si>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</si>
  <si>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</si>
  <si>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</si>
  <si>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</si>
  <si>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</si>
  <si>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</si>
  <si>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</si>
  <si>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</si>
  <si>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</si>
  <si>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</si>
  <si>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</si>
  <si>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</si>
  <si>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</si>
  <si>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</si>
  <si>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</si>
  <si>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</si>
  <si>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</si>
  <si>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</si>
  <si>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</si>
  <si>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</si>
  <si>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</si>
  <si>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</si>
  <si>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</si>
  <si>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</si>
  <si>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</si>
  <si>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</si>
  <si>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</si>
  <si>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</si>
  <si>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</si>
  <si>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</si>
  <si>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</si>
  <si>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</si>
  <si>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</si>
  <si>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</si>
  <si>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</si>
  <si>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</si>
  <si>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</si>
  <si>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</si>
  <si>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</si>
  <si>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</si>
  <si>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</si>
  <si>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</si>
  <si>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</si>
  <si>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</si>
  <si>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</si>
  <si>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</si>
  <si>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</si>
  <si>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</si>
  <si>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</si>
  <si>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</si>
  <si>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</si>
  <si>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</si>
  <si>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</si>
  <si>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</si>
  <si>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</si>
  <si>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</si>
  <si>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</si>
  <si>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</si>
  <si>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</si>
  <si>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</si>
  <si>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</si>
  <si>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</si>
  <si>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</si>
  <si>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</si>
  <si>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</si>
  <si>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</si>
  <si>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</si>
  <si>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</si>
  <si>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</si>
  <si>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</si>
  <si>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</si>
  <si>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</si>
  <si>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</si>
  <si>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</si>
  <si>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</si>
  <si>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</si>
  <si>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</si>
  <si>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</si>
  <si>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</si>
  <si>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</si>
  <si>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</si>
  <si>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</si>
  <si>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</si>
  <si>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</si>
  <si>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</si>
  <si>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</si>
  <si>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</si>
  <si>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</si>
  <si>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</si>
  <si>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</si>
  <si>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</si>
  <si>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</si>
  <si>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</si>
  <si>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</si>
  <si>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</si>
  <si>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</si>
  <si>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</si>
  <si>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</si>
  <si>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</si>
  <si>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</si>
  <si>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</si>
  <si>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</si>
  <si>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</si>
  <si>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</si>
  <si>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</si>
  <si>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</si>
  <si>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</si>
  <si>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</si>
  <si>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</si>
  <si>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</si>
  <si>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</si>
  <si>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</si>
  <si>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</si>
  <si>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</si>
  <si>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</si>
  <si>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</si>
  <si>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</si>
  <si>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</si>
  <si>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</si>
  <si>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</si>
  <si>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</si>
  <si>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</si>
  <si>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</si>
  <si>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</si>
  <si>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</si>
  <si>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</si>
  <si>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</si>
  <si>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</si>
  <si>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</si>
  <si>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</si>
  <si>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</si>
  <si>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</si>
  <si>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</si>
  <si>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</si>
  <si>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</si>
  <si>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</si>
  <si>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</si>
  <si>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</si>
  <si>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</si>
  <si>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</si>
  <si>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</si>
  <si>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</si>
  <si>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</si>
  <si>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</si>
  <si>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</si>
  <si>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</si>
  <si>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</si>
  <si>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</si>
  <si>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</si>
  <si>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</si>
  <si>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</si>
  <si>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</si>
  <si>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</si>
  <si>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</si>
  <si>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</si>
  <si>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</si>
  <si>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</si>
  <si>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</si>
  <si>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</si>
  <si>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</si>
  <si>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</si>
  <si>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</si>
  <si>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</si>
  <si>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</si>
  <si>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</si>
  <si>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</si>
  <si>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</si>
  <si>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</si>
  <si>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</si>
  <si>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</si>
  <si>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</si>
  <si>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</si>
  <si>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</si>
  <si>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</si>
  <si>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</si>
  <si>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</si>
  <si>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</si>
  <si>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</si>
  <si>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</si>
  <si>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</si>
  <si>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</si>
  <si>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</si>
  <si>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</si>
  <si>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</si>
  <si>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</si>
  <si>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</si>
  <si>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</si>
  <si>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</si>
  <si>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</si>
  <si>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</si>
  <si>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</si>
  <si>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</si>
  <si>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</si>
  <si>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</si>
  <si>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</si>
  <si>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</si>
  <si>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</si>
  <si>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</si>
  <si>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</si>
  <si>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</si>
  <si>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</si>
  <si>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</si>
  <si>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</si>
  <si>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</si>
  <si>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</si>
  <si>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</si>
  <si>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</si>
  <si>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</si>
  <si>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</si>
  <si>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</si>
  <si>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</si>
  <si>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</si>
  <si>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</si>
  <si>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</si>
  <si>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</si>
  <si>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</si>
  <si>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</si>
  <si>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</si>
  <si>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</si>
  <si>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</si>
  <si>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</si>
  <si>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</si>
  <si>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</si>
  <si>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</si>
  <si>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</si>
  <si>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</si>
  <si>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</si>
  <si>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</si>
  <si>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</si>
  <si>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</si>
  <si>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</si>
  <si>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</si>
  <si>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</si>
  <si>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</si>
  <si>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</si>
  <si>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</si>
  <si>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</si>
  <si>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</si>
  <si>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</si>
  <si>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</si>
  <si>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</si>
  <si>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</si>
  <si>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</si>
  <si>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</si>
  <si>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</si>
  <si>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</si>
  <si>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</si>
  <si>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</si>
  <si>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</si>
  <si>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</si>
  <si>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</si>
  <si>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</si>
  <si>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</si>
  <si>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</si>
  <si>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</si>
  <si>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</si>
  <si>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</si>
  <si>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</si>
  <si>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</si>
  <si>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</si>
  <si>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</si>
  <si>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</si>
  <si>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</si>
  <si>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</si>
  <si>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</si>
  <si>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</si>
  <si>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</si>
  <si>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</si>
  <si>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</si>
  <si>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</si>
  <si>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</si>
  <si>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</si>
  <si>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</si>
  <si>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</si>
  <si>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</si>
  <si>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</si>
  <si>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</si>
  <si>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</si>
  <si>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</si>
  <si>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</si>
  <si>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</si>
  <si>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</si>
  <si>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</si>
  <si>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</si>
  <si>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</si>
  <si>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</si>
  <si>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</si>
  <si>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</si>
  <si>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</si>
  <si>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</si>
  <si>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</si>
  <si>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</si>
  <si>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</si>
  <si>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</si>
  <si>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</si>
  <si>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</si>
  <si>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</si>
  <si>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</si>
  <si>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</si>
  <si>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</si>
  <si>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</si>
  <si>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</si>
  <si>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</si>
  <si>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</si>
  <si>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</si>
  <si>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</si>
  <si>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</si>
  <si>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</si>
  <si>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</si>
  <si>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</si>
  <si>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</si>
  <si>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</si>
  <si>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</si>
  <si>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</si>
  <si>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</si>
  <si>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</si>
  <si>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</si>
  <si>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</si>
  <si>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</si>
  <si>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</si>
  <si>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</si>
  <si>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</si>
  <si>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</si>
  <si>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</si>
  <si>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</si>
  <si>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</si>
  <si>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</si>
  <si>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</si>
  <si>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</si>
  <si>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</si>
  <si>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</si>
  <si>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</si>
  <si>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</si>
  <si>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</si>
  <si>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</si>
  <si>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</si>
  <si>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</si>
  <si>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</si>
  <si>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</si>
  <si>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</si>
  <si>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</si>
  <si>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</si>
  <si>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</si>
  <si>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</si>
  <si>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</si>
  <si>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</si>
  <si>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</si>
  <si>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</si>
  <si>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</si>
  <si>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</si>
  <si>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</si>
  <si>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</si>
  <si>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</si>
  <si>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</si>
  <si>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</si>
  <si>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</si>
  <si>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</si>
  <si>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</si>
  <si>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</si>
  <si>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</si>
  <si>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</si>
  <si>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</si>
  <si>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</si>
  <si>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</si>
  <si>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</si>
  <si>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</si>
  <si>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</si>
  <si>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</si>
  <si>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</si>
  <si>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</si>
  <si>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</si>
  <si>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</si>
  <si>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</si>
  <si>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</si>
  <si>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</si>
  <si>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</si>
  <si>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</si>
  <si>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</si>
  <si>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</si>
  <si>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</si>
  <si>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</si>
  <si>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</si>
  <si>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</si>
  <si>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</si>
  <si>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</si>
  <si>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</si>
  <si>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</si>
  <si>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</si>
  <si>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</si>
  <si>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</si>
  <si>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</si>
  <si>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</si>
  <si>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</si>
  <si>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</si>
  <si>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</si>
  <si>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</si>
  <si>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</si>
  <si>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</si>
  <si>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</si>
  <si>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</si>
  <si>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</si>
  <si>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</si>
  <si>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</si>
  <si>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</si>
  <si>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</si>
  <si>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</si>
  <si>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</si>
  <si>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</si>
  <si>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</si>
  <si>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</si>
  <si>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</si>
  <si>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</si>
  <si>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</si>
  <si>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</si>
  <si>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</si>
  <si>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</si>
  <si>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</si>
  <si>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</si>
  <si>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</si>
  <si>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</si>
  <si>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</si>
  <si>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</si>
  <si>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</si>
  <si>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</si>
  <si>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</si>
  <si>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</si>
  <si>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</si>
  <si>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</si>
  <si>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</si>
  <si>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</si>
  <si>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</si>
  <si>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</si>
  <si>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</si>
  <si>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</si>
  <si>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</si>
  <si>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</si>
  <si>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</si>
  <si>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</si>
  <si>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</si>
  <si>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</si>
  <si>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</si>
  <si>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</si>
  <si>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</si>
  <si>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</si>
  <si>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</si>
  <si>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</si>
  <si>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</si>
  <si>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</si>
  <si>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</si>
  <si>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</si>
  <si>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</si>
  <si>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</si>
  <si>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</si>
  <si>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</si>
  <si>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</si>
  <si>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</si>
  <si>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</si>
  <si>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</si>
  <si>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</si>
  <si>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</si>
  <si>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</si>
  <si>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</si>
  <si>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</si>
  <si>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</si>
  <si>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</si>
  <si>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</si>
  <si>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</si>
  <si>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</si>
  <si>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</si>
  <si>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</si>
  <si>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</si>
  <si>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</si>
  <si>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</si>
  <si>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</si>
  <si>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</si>
  <si>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</si>
  <si>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</si>
  <si>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</si>
  <si>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</si>
  <si>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</si>
  <si>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</si>
  <si>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</si>
  <si>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</si>
  <si>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</si>
  <si>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</si>
  <si>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</si>
  <si>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</si>
  <si>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</si>
  <si>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</si>
  <si>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</si>
  <si>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</si>
  <si>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</si>
  <si>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</si>
  <si>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</si>
  <si>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</si>
  <si>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</si>
  <si>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</si>
  <si>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</si>
  <si>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</si>
  <si>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</si>
  <si>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</si>
  <si>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</si>
  <si>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</si>
  <si>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</si>
  <si>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</si>
  <si>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</si>
  <si>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</si>
  <si>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</si>
  <si>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</si>
  <si>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</si>
  <si>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</si>
  <si>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</si>
  <si>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</si>
  <si>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</si>
  <si>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</si>
  <si>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</si>
  <si>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</si>
  <si>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</si>
  <si>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</si>
  <si>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</si>
  <si>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</si>
  <si>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</si>
  <si>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</si>
  <si>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</si>
  <si>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</si>
  <si>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</si>
  <si>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</si>
  <si>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</si>
  <si>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</si>
  <si>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</si>
  <si>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</si>
  <si>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</si>
  <si>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</si>
  <si>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</si>
  <si>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</si>
  <si>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</si>
  <si>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</si>
  <si>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</si>
  <si>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</si>
  <si>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</si>
  <si>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</si>
  <si>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</si>
  <si>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</si>
  <si>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</si>
  <si>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</si>
  <si>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</si>
  <si>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</si>
  <si>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</si>
  <si>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</si>
  <si>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</si>
  <si>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</si>
  <si>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</si>
  <si>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</si>
  <si>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</si>
  <si>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</si>
  <si>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</si>
  <si>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</si>
  <si>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</si>
  <si>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</si>
  <si>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</si>
  <si>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</si>
  <si>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</si>
  <si>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</si>
  <si>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</si>
  <si>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</si>
  <si>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</si>
  <si>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</si>
  <si>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</si>
  <si>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</si>
  <si>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</si>
  <si>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</si>
  <si>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</si>
  <si>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</si>
  <si>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</si>
  <si>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</si>
  <si>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</si>
  <si>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</si>
  <si>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</si>
  <si>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</si>
  <si>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</si>
  <si>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</si>
  <si>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</si>
  <si>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</si>
  <si>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</si>
  <si>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</si>
  <si>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</si>
  <si>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</si>
  <si>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</si>
  <si>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</si>
  <si>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</si>
  <si>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</si>
  <si>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</si>
  <si>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</si>
  <si>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</si>
  <si>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</si>
  <si>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</si>
  <si>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</si>
  <si>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</si>
  <si>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</si>
  <si>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</si>
  <si>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</si>
  <si>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</si>
  <si>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</si>
  <si>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</si>
  <si>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</si>
  <si>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</si>
  <si>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</si>
  <si>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</si>
  <si>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</si>
  <si>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</si>
  <si>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</si>
  <si>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</si>
  <si>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</si>
  <si>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</si>
  <si>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</si>
  <si>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</si>
  <si>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</si>
  <si>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</si>
  <si>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</si>
  <si>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</si>
  <si>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</si>
  <si>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</si>
  <si>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</si>
  <si>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</si>
  <si>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</si>
  <si>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</si>
  <si>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</si>
  <si>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</si>
  <si>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</si>
  <si>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</si>
  <si>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</si>
  <si>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</si>
  <si>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</si>
  <si>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</si>
  <si>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</si>
  <si>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</si>
  <si>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</si>
  <si>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</si>
  <si>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</si>
  <si>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</si>
  <si>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</si>
  <si>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</si>
  <si>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</si>
  <si>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</si>
  <si>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</si>
  <si>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</si>
  <si>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</si>
  <si>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</si>
  <si>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</si>
  <si>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</si>
  <si>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</si>
  <si>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</si>
  <si>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</si>
  <si>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</si>
  <si>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</si>
  <si>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</si>
  <si>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</si>
  <si>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</si>
  <si>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</si>
  <si>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</si>
  <si>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</si>
  <si>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</si>
  <si>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</si>
  <si>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</si>
  <si>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</si>
  <si>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</si>
  <si>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</si>
  <si>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</si>
  <si>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</si>
  <si>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</si>
  <si>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</si>
  <si>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</si>
  <si>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</si>
  <si>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</si>
  <si>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</si>
  <si>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</si>
  <si>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</si>
  <si>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</si>
  <si>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</si>
  <si>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</si>
  <si>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</si>
  <si>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</si>
  <si>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</si>
  <si>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</si>
  <si>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</si>
  <si>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</si>
  <si>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</si>
  <si>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</si>
  <si>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</si>
  <si>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</si>
  <si>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</si>
  <si>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</si>
  <si>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</si>
  <si>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</si>
  <si>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</si>
  <si>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</si>
  <si>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</si>
  <si>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</si>
  <si>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</si>
  <si>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</si>
  <si>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</si>
  <si>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</si>
  <si>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</si>
  <si>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</si>
  <si>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</si>
  <si>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</si>
  <si>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</si>
  <si>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</si>
  <si>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</si>
  <si>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</si>
  <si>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</si>
  <si>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</si>
  <si>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</si>
  <si>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</si>
  <si>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</si>
  <si>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</si>
  <si>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</si>
  <si>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</si>
  <si>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</si>
  <si>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</si>
  <si>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</si>
  <si>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</si>
  <si>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</si>
  <si>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</si>
  <si>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</si>
  <si>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</si>
  <si>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</si>
  <si>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</si>
  <si>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</si>
  <si>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</si>
  <si>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</si>
  <si>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</si>
  <si>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</si>
  <si>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</si>
  <si>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</si>
  <si>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</si>
  <si>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</si>
  <si>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</si>
  <si>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</si>
  <si>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</si>
  <si>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</si>
  <si>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</si>
  <si>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</si>
  <si>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</si>
  <si>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</si>
  <si>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</si>
  <si>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</si>
  <si>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</si>
  <si>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</si>
  <si>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</si>
  <si>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</si>
  <si>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</si>
  <si>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</si>
  <si>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</si>
  <si>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</si>
  <si>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</si>
  <si>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</si>
  <si>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</si>
  <si>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</si>
  <si>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</si>
  <si>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</si>
  <si>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</si>
  <si>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</si>
  <si>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</si>
  <si>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</si>
  <si>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</si>
  <si>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</si>
  <si>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</si>
  <si>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</si>
  <si>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</si>
  <si>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</si>
  <si>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</si>
  <si>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</si>
  <si>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</si>
  <si>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</si>
  <si>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</si>
  <si>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</si>
  <si>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</si>
  <si>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</si>
  <si>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</si>
  <si>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</si>
  <si>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</si>
  <si>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</si>
  <si>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</si>
  <si>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</si>
  <si>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</si>
  <si>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</si>
  <si>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</si>
  <si>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</si>
  <si>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</si>
  <si>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</si>
  <si>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</si>
  <si>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</si>
  <si>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</si>
  <si>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</si>
  <si>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</si>
  <si>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</si>
  <si>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</si>
  <si>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</si>
  <si>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</si>
  <si>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</si>
  <si>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</si>
  <si>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</si>
  <si>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</si>
  <si>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</si>
  <si>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</si>
  <si>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</si>
  <si>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</si>
  <si>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</si>
  <si>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</si>
  <si>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</si>
  <si>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</si>
  <si>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</si>
  <si>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</si>
  <si>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</si>
  <si>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</si>
  <si>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</si>
  <si>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</si>
  <si>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</si>
  <si>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</si>
  <si>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</si>
  <si>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</si>
  <si>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</si>
  <si>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</si>
  <si>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</si>
  <si>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</si>
  <si>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</si>
  <si>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</si>
  <si>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</si>
  <si>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</si>
  <si>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</si>
  <si>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</si>
  <si>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</si>
  <si>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</si>
  <si>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</si>
  <si>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</si>
  <si>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</si>
  <si>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</si>
  <si>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</si>
  <si>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</si>
  <si>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</si>
  <si>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</si>
  <si>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</si>
  <si>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</si>
  <si>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</si>
  <si>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</si>
  <si>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</si>
  <si>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</si>
  <si>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</si>
  <si>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</si>
  <si>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</si>
  <si>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</si>
  <si>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</si>
  <si>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</si>
  <si>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</si>
  <si>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</si>
  <si>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</si>
  <si>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</si>
  <si>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</si>
  <si>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</si>
  <si>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</si>
  <si>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</si>
  <si>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</si>
  <si>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</si>
  <si>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</si>
  <si>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</si>
  <si>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</si>
  <si>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</si>
  <si>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</si>
  <si>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</si>
  <si>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</si>
  <si>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</si>
  <si>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</si>
  <si>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</si>
  <si>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</si>
  <si>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</si>
  <si>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</si>
  <si>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</si>
  <si>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</si>
  <si>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</si>
  <si>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</si>
  <si>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</si>
  <si>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</si>
  <si>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</si>
  <si>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</si>
  <si>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</si>
  <si>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</si>
  <si>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</si>
  <si>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</si>
  <si>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</si>
  <si>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</si>
  <si>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</si>
  <si>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</si>
  <si>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</si>
  <si>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</si>
  <si>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</si>
  <si>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</si>
  <si>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</si>
  <si>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</si>
  <si>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</si>
  <si>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</si>
  <si>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</si>
  <si>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</si>
  <si>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</si>
  <si>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</si>
  <si>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</si>
  <si>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</si>
  <si>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</si>
  <si>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</si>
  <si>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</si>
  <si>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</si>
  <si>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</si>
  <si>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</si>
  <si>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</si>
  <si>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</si>
  <si>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</si>
  <si>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</si>
  <si>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</si>
  <si>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</si>
  <si>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</si>
  <si>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</si>
  <si>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</si>
  <si>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</si>
  <si>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</si>
  <si>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</si>
  <si>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</si>
  <si>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</si>
  <si>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</si>
  <si>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</si>
  <si>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</si>
  <si>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</si>
  <si>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</si>
  <si>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</si>
  <si>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</si>
  <si>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</si>
  <si>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</si>
  <si>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</si>
  <si>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</si>
  <si>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</si>
  <si>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</si>
  <si>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</si>
  <si>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</si>
  <si>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</si>
  <si>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</si>
  <si>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</si>
  <si>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</si>
  <si>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</si>
  <si>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</si>
  <si>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</si>
  <si>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</si>
  <si>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</si>
  <si>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</si>
  <si>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</si>
  <si>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</si>
  <si>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</si>
  <si>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</si>
  <si>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</si>
  <si>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</si>
  <si>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</si>
  <si>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</si>
  <si>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</si>
  <si>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</si>
  <si>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</si>
  <si>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</si>
  <si>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</si>
  <si>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</si>
  <si>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</si>
  <si>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</si>
  <si>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</si>
  <si>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</si>
  <si>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</si>
  <si>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</si>
  <si>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</si>
  <si>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</si>
  <si>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</si>
  <si>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</si>
  <si>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</si>
  <si>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</si>
  <si>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</si>
  <si>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</si>
  <si>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</si>
  <si>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</si>
  <si>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</si>
  <si>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</si>
  <si>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</si>
  <si>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</si>
  <si>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</si>
  <si>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</si>
  <si>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</si>
  <si>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</si>
  <si>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</si>
  <si>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</si>
  <si>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</si>
  <si>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</si>
  <si>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</si>
  <si>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</si>
  <si>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</si>
  <si>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</si>
  <si>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</si>
  <si>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</si>
  <si>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</si>
  <si>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</si>
  <si>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</si>
  <si>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</si>
  <si>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</si>
  <si>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</si>
  <si>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</si>
  <si>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</si>
  <si>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</si>
  <si>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</si>
  <si>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</si>
  <si>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</si>
  <si>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</si>
  <si>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</si>
  <si>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</si>
  <si>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</si>
  <si>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</si>
  <si>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</si>
  <si>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</si>
  <si>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</si>
  <si>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</si>
  <si>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</si>
  <si>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</si>
  <si>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</si>
  <si>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</si>
  <si>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</si>
  <si>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</si>
  <si>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</si>
  <si>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</si>
  <si>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</si>
  <si>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</si>
  <si>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</si>
  <si>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</si>
  <si>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</si>
  <si>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</si>
  <si>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</si>
  <si>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</si>
  <si>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</si>
  <si>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</si>
  <si>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</si>
  <si>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</si>
  <si>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</si>
  <si>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</si>
  <si>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</si>
  <si>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</si>
  <si>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</si>
  <si>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</si>
  <si>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</si>
  <si>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</si>
  <si>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</si>
  <si>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</si>
  <si>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</si>
  <si>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</si>
  <si>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</si>
  <si>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</si>
  <si>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</si>
  <si>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</si>
  <si>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</si>
  <si>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</si>
  <si>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</si>
  <si>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</si>
  <si>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</si>
  <si>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</si>
  <si>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</si>
  <si>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</si>
  <si>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</si>
  <si>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</si>
  <si>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</si>
  <si>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</si>
  <si>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</si>
  <si>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</si>
  <si>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</si>
  <si>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</si>
  <si>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</si>
  <si>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</si>
  <si>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</si>
  <si>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</si>
  <si>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</si>
  <si>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</si>
  <si>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</si>
  <si>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</si>
  <si>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</si>
  <si>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</si>
  <si>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</si>
  <si>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</si>
  <si>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</si>
  <si>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</si>
  <si>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</si>
  <si>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</si>
  <si>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</si>
  <si>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</si>
  <si>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</si>
  <si>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</si>
  <si>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</si>
  <si>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</si>
  <si>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</si>
  <si>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</si>
  <si>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</si>
  <si>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</si>
  <si>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</si>
  <si>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</si>
  <si>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</si>
  <si>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</si>
  <si>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</si>
  <si>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</si>
  <si>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</si>
  <si>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</si>
  <si>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</si>
  <si>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</si>
  <si>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</si>
  <si>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</si>
  <si>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</si>
  <si>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</si>
  <si>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</si>
  <si>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</si>
  <si>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</si>
  <si>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</si>
  <si>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</si>
  <si>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</si>
  <si>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</si>
  <si>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</si>
  <si>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</si>
  <si>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</si>
  <si>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</si>
  <si>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</si>
  <si>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</si>
  <si>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</si>
  <si>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</si>
  <si>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</si>
  <si>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</si>
  <si>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</si>
  <si>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</si>
  <si>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</si>
  <si>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</si>
  <si>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</si>
  <si>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</si>
  <si>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</si>
  <si>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</si>
  <si>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</si>
  <si>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</si>
  <si>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</si>
  <si>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</si>
  <si>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</si>
  <si>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</si>
  <si>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</si>
  <si>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</si>
  <si>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</si>
  <si>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</si>
  <si>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</si>
  <si>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</si>
  <si>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</si>
  <si>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</si>
  <si>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</si>
  <si>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</si>
  <si>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</si>
  <si>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</si>
  <si>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</si>
  <si>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</si>
  <si>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</si>
  <si>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</si>
  <si>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</si>
  <si>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</si>
  <si>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</si>
  <si>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</si>
  <si>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</si>
  <si>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</si>
  <si>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</si>
  <si>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</si>
  <si>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</si>
  <si>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</si>
  <si>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</si>
  <si>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</si>
  <si>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</si>
  <si>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</si>
  <si>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</si>
  <si>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</si>
  <si>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</si>
  <si>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</si>
  <si>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</si>
  <si>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</si>
  <si>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</si>
  <si>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</si>
  <si>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</si>
  <si>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</si>
  <si>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</si>
  <si>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</si>
  <si>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</si>
  <si>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</si>
  <si>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</si>
  <si>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</si>
  <si>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</si>
  <si>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</si>
  <si>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</si>
  <si>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</si>
  <si>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</si>
  <si>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</si>
  <si>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</si>
  <si>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</si>
  <si>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</si>
  <si>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</si>
  <si>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</si>
  <si>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</si>
  <si>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</si>
  <si>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</si>
  <si>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</si>
  <si>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</si>
  <si>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</si>
  <si>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</si>
  <si>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</si>
  <si>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</si>
  <si>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</si>
  <si>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</si>
  <si>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</si>
  <si>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</si>
  <si>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</si>
  <si>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</si>
  <si>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</si>
  <si>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</si>
  <si>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</si>
  <si>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</si>
  <si>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</si>
  <si>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</si>
  <si>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</si>
  <si>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</si>
  <si>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</si>
  <si>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</si>
  <si>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</si>
  <si>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</si>
  <si>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</si>
  <si>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</si>
  <si>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</si>
  <si>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</si>
  <si>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</si>
  <si>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</si>
  <si>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</si>
  <si>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</si>
  <si>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</si>
  <si>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</si>
  <si>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</si>
  <si>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</si>
  <si>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</si>
  <si>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</si>
  <si>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</si>
  <si>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</si>
  <si>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</si>
  <si>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</si>
  <si>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</si>
  <si>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</si>
  <si>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</si>
  <si>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</si>
  <si>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</si>
  <si>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</si>
  <si>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</si>
  <si>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</si>
  <si>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</si>
  <si>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</si>
  <si>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</si>
  <si>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</si>
  <si>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</si>
  <si>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</si>
  <si>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</si>
  <si>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</si>
  <si>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</si>
  <si>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</si>
  <si>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</si>
  <si>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</si>
  <si>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</si>
  <si>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</si>
  <si>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</si>
  <si>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</si>
  <si>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</si>
  <si>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</si>
  <si>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</si>
  <si>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</si>
  <si>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</si>
  <si>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</si>
  <si>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</si>
  <si>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</si>
  <si>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</si>
  <si>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</si>
  <si>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</si>
  <si>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</si>
  <si>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</si>
  <si>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</si>
  <si>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</si>
  <si>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</si>
  <si>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</si>
  <si>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</si>
  <si>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</si>
  <si>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</si>
  <si>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</si>
  <si>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</si>
  <si>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</si>
  <si>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</si>
  <si>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</si>
  <si>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</si>
  <si>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</si>
  <si>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</si>
  <si>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</si>
  <si>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</si>
  <si>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</si>
  <si>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</si>
  <si>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</si>
  <si>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</si>
  <si>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</si>
  <si>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</si>
  <si>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</si>
  <si>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</si>
  <si>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</si>
  <si>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</si>
  <si>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</si>
  <si>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</si>
  <si>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</si>
  <si>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</si>
  <si>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</si>
  <si>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</si>
  <si>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</si>
  <si>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</si>
  <si>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</si>
  <si>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</si>
  <si>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</si>
  <si>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</si>
  <si>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</si>
  <si>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</si>
  <si>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</si>
  <si>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</si>
  <si>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</si>
  <si>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</si>
  <si>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</si>
  <si>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</si>
  <si>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</si>
  <si>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</si>
  <si>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</si>
  <si>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</si>
  <si>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</si>
  <si>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</si>
  <si>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</si>
  <si>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</si>
  <si>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</si>
  <si>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</si>
  <si>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</si>
  <si>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</si>
  <si>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</si>
  <si>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</si>
  <si>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</si>
  <si>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</si>
  <si>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</si>
  <si>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</si>
  <si>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</si>
  <si>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</si>
  <si>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</si>
  <si>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</si>
  <si>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</si>
  <si>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</si>
  <si>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</si>
  <si>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</si>
  <si>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</si>
  <si>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</si>
  <si>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</si>
  <si>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</si>
  <si>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</si>
  <si>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</si>
  <si>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</si>
  <si>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</si>
  <si>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</si>
  <si>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</si>
  <si>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</si>
  <si>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</si>
  <si>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</si>
  <si>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</si>
  <si>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</si>
  <si>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</si>
  <si>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</si>
  <si>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</si>
  <si>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</si>
  <si>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</si>
  <si>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</si>
  <si>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</si>
  <si>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</si>
  <si>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</si>
  <si>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</si>
  <si>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</si>
  <si>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</si>
  <si>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</si>
  <si>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</si>
  <si>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</si>
  <si>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</si>
  <si>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</si>
  <si>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</si>
  <si>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</si>
  <si>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</si>
  <si>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</si>
  <si>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</si>
  <si>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</si>
  <si>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</si>
  <si>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</si>
  <si>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</si>
  <si>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</si>
  <si>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</si>
  <si>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</si>
  <si>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</si>
  <si>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</si>
  <si>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</si>
  <si>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</si>
  <si>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</si>
  <si>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</si>
  <si>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</si>
  <si>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</si>
  <si>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</si>
  <si>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</si>
  <si>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</si>
  <si>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</si>
  <si>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</si>
  <si>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</si>
  <si>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</si>
  <si>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</si>
  <si>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</si>
  <si>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</si>
  <si>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</si>
  <si>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</si>
  <si>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</si>
  <si>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</si>
  <si>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</si>
  <si>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</si>
  <si>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</si>
  <si>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</si>
  <si>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</si>
  <si>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</si>
  <si>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</si>
  <si>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</si>
  <si>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</si>
  <si>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</si>
  <si>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</si>
  <si>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</si>
  <si>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</si>
  <si>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</si>
  <si>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</si>
  <si>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</si>
  <si>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</si>
  <si>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</si>
  <si>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</si>
  <si>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</si>
  <si>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</si>
  <si>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</si>
  <si>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</si>
  <si>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</si>
  <si>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</si>
  <si>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</si>
  <si>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</si>
  <si>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</si>
  <si>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</si>
  <si>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</si>
  <si>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</si>
  <si>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</si>
  <si>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</si>
  <si>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</si>
  <si>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</si>
  <si>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</si>
  <si>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</si>
  <si>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</si>
  <si>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</si>
  <si>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</si>
  <si>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</si>
  <si>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</si>
  <si>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</si>
  <si>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</si>
  <si>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</si>
  <si>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</si>
  <si>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</si>
  <si>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</si>
  <si>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</si>
  <si>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</si>
  <si>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</si>
  <si>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</si>
  <si>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</si>
  <si>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</si>
  <si>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</si>
  <si>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</si>
  <si>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</si>
  <si>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</si>
  <si>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</si>
  <si>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</si>
  <si>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</si>
  <si>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</si>
  <si>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</si>
  <si>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</si>
  <si>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</si>
  <si>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</si>
  <si>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</si>
  <si>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</si>
  <si>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</si>
  <si>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</si>
  <si>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</si>
  <si>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</si>
  <si>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</si>
  <si>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</si>
  <si>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</si>
  <si>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</si>
  <si>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</si>
  <si>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</si>
  <si>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</si>
  <si>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</si>
  <si>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</si>
  <si>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</si>
  <si>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</si>
  <si>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</si>
  <si>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</si>
  <si>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</si>
  <si>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</si>
  <si>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</si>
  <si>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</si>
  <si>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</si>
  <si>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</si>
  <si>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</si>
  <si>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</si>
  <si>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</si>
  <si>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</si>
  <si>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</si>
  <si>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</si>
  <si>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</si>
  <si>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</si>
  <si>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</si>
  <si>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</si>
  <si>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</si>
  <si>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</si>
  <si>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</si>
  <si>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</si>
  <si>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</si>
  <si>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</si>
  <si>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</si>
  <si>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</si>
  <si>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</si>
  <si>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</si>
  <si>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</si>
  <si>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</si>
  <si>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</si>
  <si>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</si>
  <si>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</si>
  <si>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</si>
  <si>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</si>
  <si>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</si>
  <si>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</si>
  <si>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</si>
  <si>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</si>
  <si>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</si>
  <si>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</si>
  <si>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</si>
  <si>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</si>
  <si>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</si>
  <si>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</si>
  <si>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</si>
  <si>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</si>
  <si>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</si>
  <si>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</si>
  <si>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</si>
  <si>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</si>
  <si>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</si>
  <si>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</si>
  <si>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</si>
  <si>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</si>
  <si>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</si>
  <si>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</si>
  <si>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</si>
  <si>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</si>
  <si>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</si>
  <si>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</si>
  <si>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</si>
  <si>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</si>
  <si>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</si>
  <si>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</si>
  <si>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</si>
  <si>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</si>
  <si>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</si>
  <si>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</si>
  <si>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</si>
  <si>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</si>
  <si>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</si>
  <si>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</si>
  <si>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</si>
  <si>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</si>
  <si>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</si>
  <si>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</si>
  <si>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</si>
  <si>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</si>
  <si>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</si>
  <si>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</si>
  <si>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</si>
  <si>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</si>
  <si>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</si>
  <si>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</si>
  <si>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</si>
  <si>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</si>
  <si>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</si>
  <si>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</si>
  <si>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</si>
  <si>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</si>
  <si>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</si>
  <si>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</si>
  <si>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</si>
  <si>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</si>
  <si>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</si>
  <si>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</si>
  <si>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</si>
  <si>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</si>
  <si>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</si>
  <si>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</si>
  <si>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</si>
  <si>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</si>
  <si>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</si>
  <si>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</si>
  <si>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</si>
  <si>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</si>
  <si>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</si>
  <si>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</si>
  <si>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</si>
  <si>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</si>
  <si>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</si>
  <si>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</si>
  <si>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</si>
  <si>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</si>
  <si>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</si>
  <si>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</si>
  <si>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</si>
  <si>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</si>
  <si>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</si>
  <si>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</si>
  <si>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</si>
  <si>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</si>
  <si>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</si>
  <si>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</si>
  <si>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</si>
  <si>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</si>
  <si>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</si>
  <si>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</si>
  <si>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</si>
  <si>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</si>
  <si>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</si>
  <si>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</si>
  <si>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</si>
  <si>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</si>
  <si>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</si>
  <si>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</si>
  <si>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</si>
  <si>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</si>
  <si>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</si>
  <si>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</si>
  <si>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</si>
  <si>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</si>
  <si>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</si>
  <si>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</si>
  <si>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</si>
  <si>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</si>
  <si>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</si>
  <si>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</si>
  <si>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</si>
  <si>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</si>
  <si>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</si>
  <si>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</si>
  <si>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</si>
  <si>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</si>
  <si>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</si>
  <si>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</si>
  <si>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</si>
  <si>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</si>
  <si>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</si>
  <si>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</si>
  <si>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</si>
  <si>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</si>
  <si>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</si>
  <si>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</si>
  <si>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</si>
  <si>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</si>
  <si>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</si>
  <si>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</si>
  <si>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</si>
  <si>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</si>
  <si>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</si>
  <si>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</si>
  <si>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</si>
  <si>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</si>
  <si>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</si>
  <si>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</si>
  <si>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</si>
  <si>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</si>
  <si>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</si>
  <si>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</si>
  <si>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</si>
  <si>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</si>
  <si>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</si>
  <si>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</si>
  <si>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</si>
  <si>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</si>
  <si>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</si>
  <si>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</si>
  <si>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</si>
  <si>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</si>
  <si>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</si>
  <si>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</si>
  <si>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</si>
  <si>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</si>
  <si>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</si>
  <si>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</si>
  <si>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</si>
  <si>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</si>
  <si>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</si>
  <si>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</si>
  <si>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</si>
  <si>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</si>
  <si>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</si>
  <si>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</si>
  <si>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</si>
  <si>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</si>
  <si>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</si>
  <si>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</si>
  <si>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</si>
  <si>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</si>
  <si>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</si>
  <si>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</si>
  <si>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</si>
  <si>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</si>
  <si>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</si>
  <si>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</si>
  <si>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</si>
  <si>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</si>
  <si>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</si>
  <si>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</si>
  <si>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</si>
  <si>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</si>
  <si>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</si>
  <si>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</si>
  <si>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</si>
  <si>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</si>
  <si>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</si>
  <si>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</si>
  <si>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</si>
  <si>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</si>
  <si>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</si>
  <si>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</si>
  <si>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</si>
  <si>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</si>
  <si>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</si>
  <si>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</si>
  <si>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</si>
  <si>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</si>
  <si>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</si>
  <si>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</si>
  <si>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</si>
  <si>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</si>
  <si>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</si>
  <si>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</si>
  <si>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</si>
  <si>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</si>
  <si>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</si>
  <si>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</si>
  <si>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</si>
  <si>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</si>
  <si>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</si>
  <si>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</si>
  <si>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</si>
  <si>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</si>
  <si>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</si>
  <si>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</si>
  <si>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</si>
  <si>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</si>
  <si>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</si>
  <si>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</si>
  <si>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</si>
  <si>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</si>
  <si>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</si>
  <si>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</si>
  <si>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</si>
  <si>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</si>
  <si>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</si>
  <si>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</si>
  <si>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</si>
  <si>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</si>
  <si>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</si>
  <si>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</si>
  <si>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</si>
  <si>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</si>
  <si>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</si>
  <si>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</si>
  <si>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</si>
  <si>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</si>
  <si>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</si>
  <si>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</si>
  <si>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</si>
  <si>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</si>
  <si>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</si>
  <si>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</si>
  <si>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</si>
  <si>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</si>
  <si>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</si>
  <si>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</si>
  <si>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</si>
  <si>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</si>
  <si>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</si>
  <si>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</si>
  <si>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</si>
  <si>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</si>
  <si>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</si>
  <si>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</si>
  <si>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</si>
  <si>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</si>
  <si>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</si>
  <si>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</si>
  <si>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</si>
  <si>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</si>
  <si>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</si>
  <si>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</si>
  <si>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</si>
  <si>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</si>
  <si>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</si>
  <si>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</si>
  <si>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</si>
  <si>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</si>
  <si>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</si>
  <si>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</si>
  <si>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</si>
  <si>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</si>
  <si>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</si>
  <si>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</si>
  <si>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</si>
  <si>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</si>
  <si>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</si>
  <si>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</si>
  <si>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</si>
  <si>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</si>
  <si>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</si>
  <si>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</si>
  <si>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</si>
  <si>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</si>
  <si>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</si>
  <si>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</si>
  <si>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</si>
  <si>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</si>
  <si>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</si>
  <si>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</si>
  <si>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</si>
  <si>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</si>
  <si>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</si>
  <si>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</si>
  <si>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</si>
  <si>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</si>
  <si>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</si>
  <si>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</si>
  <si>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</si>
  <si>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</si>
  <si>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</si>
  <si>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</si>
  <si>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</si>
  <si>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</si>
  <si>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</si>
  <si>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</si>
  <si>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</si>
  <si>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</si>
  <si>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</si>
  <si>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</si>
  <si>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</si>
  <si>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</si>
  <si>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</si>
  <si>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</si>
  <si>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</si>
  <si>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</si>
  <si>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</si>
  <si>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</si>
  <si>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</si>
  <si>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</si>
  <si>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</si>
  <si>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</si>
  <si>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</si>
  <si>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</si>
  <si>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</si>
  <si>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</si>
  <si>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</si>
  <si>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</si>
  <si>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</si>
  <si>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</si>
  <si>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</si>
  <si>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</si>
  <si>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</si>
  <si>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</si>
  <si>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</si>
  <si>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</si>
  <si>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</si>
  <si>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</si>
  <si>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</si>
  <si>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</si>
  <si>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</si>
  <si>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</si>
  <si>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</si>
  <si>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</si>
  <si>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</si>
  <si>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</si>
  <si>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</si>
  <si>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</si>
  <si>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</si>
  <si>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</si>
  <si>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</si>
  <si>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</si>
  <si>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</si>
  <si>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</si>
  <si>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</si>
  <si>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</si>
  <si>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</si>
  <si>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</si>
  <si>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</si>
  <si>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</si>
  <si>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</si>
  <si>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</si>
  <si>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</si>
  <si>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</si>
  <si>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</si>
  <si>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</si>
  <si>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</si>
  <si>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</si>
  <si>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</si>
  <si>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</si>
  <si>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</si>
  <si>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</si>
  <si>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</si>
  <si>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</si>
  <si>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</si>
  <si>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</si>
  <si>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</si>
  <si>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</si>
  <si>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</si>
  <si>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</si>
  <si>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</si>
  <si>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</si>
  <si>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</si>
  <si>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</si>
  <si>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</si>
  <si>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</si>
  <si>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</si>
  <si>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</si>
  <si>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</si>
  <si>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</si>
  <si>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</si>
  <si>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</si>
  <si>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</si>
  <si>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</si>
  <si>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</si>
  <si>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</si>
  <si>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</si>
  <si>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</si>
  <si>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</si>
  <si>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</si>
  <si>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</si>
  <si>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</si>
  <si>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</si>
  <si>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</si>
  <si>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</si>
  <si>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</si>
  <si>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</si>
  <si>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</si>
  <si>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</si>
  <si>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</si>
  <si>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</si>
  <si>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</si>
  <si>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</si>
  <si>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</si>
  <si>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</si>
  <si>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</si>
  <si>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</si>
  <si>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</si>
  <si>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</si>
  <si>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</si>
  <si>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</si>
  <si>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</si>
  <si>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</si>
  <si>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</si>
  <si>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</si>
  <si>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</si>
  <si>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</si>
  <si>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</si>
  <si>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</si>
  <si>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</si>
  <si>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</si>
  <si>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</si>
  <si>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</si>
  <si>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</si>
  <si>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</si>
  <si>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</si>
  <si>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</si>
  <si>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</si>
  <si>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</si>
  <si>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</si>
  <si>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</si>
  <si>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</si>
  <si>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</si>
  <si>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</si>
  <si>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</si>
  <si>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</si>
  <si>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</si>
  <si>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</si>
  <si>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</si>
  <si>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</si>
  <si>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</si>
  <si>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</si>
  <si>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</si>
  <si>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</si>
  <si>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</si>
  <si>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</si>
  <si>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</si>
  <si>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</si>
  <si>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</si>
  <si>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</si>
  <si>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</si>
  <si>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</si>
  <si>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</si>
  <si>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</si>
  <si>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</si>
  <si>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</si>
  <si>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</si>
  <si>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</si>
  <si>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</si>
  <si>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</si>
  <si>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</si>
  <si>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</si>
  <si>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</si>
  <si>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</si>
  <si>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</si>
  <si>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</si>
  <si>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</si>
  <si>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</si>
  <si>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</si>
  <si>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</si>
  <si>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</si>
  <si>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</si>
  <si>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</si>
  <si>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</si>
  <si>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</si>
  <si>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</si>
  <si>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</si>
  <si>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</si>
  <si>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</si>
  <si>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</si>
  <si>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</si>
  <si>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</si>
  <si>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</si>
  <si>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</si>
  <si>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</si>
  <si>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</si>
  <si>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</si>
  <si>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</si>
  <si>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</si>
  <si>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</si>
  <si>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</si>
  <si>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</si>
  <si>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</si>
  <si>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</si>
  <si>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</si>
  <si>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</si>
  <si>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</si>
  <si>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</si>
  <si>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</si>
  <si>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</si>
  <si>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</si>
  <si>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</si>
  <si>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</si>
  <si>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</si>
  <si>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</si>
  <si>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</si>
  <si>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</si>
  <si>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</si>
  <si>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</si>
  <si>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</si>
  <si>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</si>
  <si>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</si>
  <si>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</si>
  <si>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</si>
  <si>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</si>
  <si>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</si>
  <si>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</si>
  <si>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</si>
  <si>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</si>
  <si>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</si>
  <si>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</si>
  <si>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</si>
  <si>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</si>
  <si>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</si>
  <si>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</si>
  <si>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</si>
  <si>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</si>
  <si>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</si>
  <si>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</si>
  <si>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</si>
  <si>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</si>
  <si>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</si>
  <si>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</si>
  <si>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</si>
  <si>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</si>
  <si>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</si>
  <si>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</si>
  <si>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</si>
  <si>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</si>
  <si>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</si>
  <si>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</si>
  <si>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</si>
  <si>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</si>
  <si>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</si>
  <si>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</si>
  <si>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</si>
  <si>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</si>
  <si>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</si>
  <si>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</si>
  <si>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</si>
  <si>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</si>
  <si>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</si>
  <si>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</si>
  <si>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</si>
  <si>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</si>
  <si>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</si>
  <si>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</si>
  <si>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</si>
  <si>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</si>
  <si>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</si>
  <si>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</si>
  <si>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</si>
  <si>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</si>
  <si>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</si>
  <si>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</si>
  <si>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</si>
  <si>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</si>
  <si>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</si>
  <si>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</si>
  <si>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</si>
  <si>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</si>
  <si>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</si>
  <si>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</si>
  <si>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</si>
  <si>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</si>
  <si>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</si>
  <si>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</si>
  <si>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</si>
  <si>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</si>
  <si>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</si>
  <si>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</si>
  <si>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</si>
  <si>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</si>
  <si>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</si>
  <si>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</si>
  <si>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</si>
  <si>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</si>
  <si>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</si>
  <si>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</si>
  <si>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</si>
  <si>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</si>
  <si>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</si>
  <si>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</si>
  <si>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</si>
  <si>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</si>
  <si>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</si>
  <si>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</si>
  <si>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</si>
  <si>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</si>
  <si>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</si>
  <si>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</si>
  <si>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</si>
  <si>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</si>
  <si>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</si>
  <si>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</si>
  <si>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</si>
  <si>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</si>
  <si>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</si>
  <si>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</si>
  <si>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</si>
  <si>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</si>
  <si>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</si>
  <si>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</si>
  <si>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</si>
  <si>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</si>
  <si>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</si>
  <si>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</si>
  <si>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</si>
  <si>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</si>
  <si>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</si>
  <si>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</si>
  <si>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</si>
  <si>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</si>
  <si>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</si>
  <si>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</si>
  <si>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</si>
  <si>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</si>
  <si>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</si>
  <si>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</si>
  <si>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</si>
  <si>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</si>
  <si>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</si>
  <si>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</si>
  <si>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</si>
  <si>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</si>
  <si>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</si>
  <si>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</si>
  <si>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</si>
  <si>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</si>
  <si>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</si>
  <si>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</si>
  <si>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</si>
  <si>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</si>
  <si>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</si>
  <si>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</si>
  <si>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</si>
  <si>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</si>
  <si>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</si>
  <si>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</si>
  <si>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</si>
  <si>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</si>
  <si>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</si>
  <si>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</si>
  <si>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</si>
  <si>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</si>
  <si>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</si>
  <si>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</si>
  <si>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</si>
  <si>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</si>
  <si>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</si>
  <si>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</si>
  <si>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</si>
  <si>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</si>
  <si>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</si>
  <si>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</si>
  <si>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</si>
  <si>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</si>
  <si>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</si>
  <si>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</si>
  <si>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</si>
  <si>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</si>
  <si>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</si>
  <si>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</si>
  <si>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</si>
  <si>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</si>
  <si>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</si>
  <si>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</si>
  <si>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</si>
  <si>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</si>
  <si>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</si>
  <si>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</si>
  <si>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</si>
  <si>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</si>
  <si>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</si>
  <si>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</si>
  <si>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</si>
  <si>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</si>
  <si>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</si>
  <si>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</si>
  <si>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</si>
  <si>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</si>
  <si>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</si>
  <si>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</si>
  <si>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</si>
  <si>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</si>
  <si>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</si>
  <si>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</si>
  <si>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</si>
  <si>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</si>
  <si>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</si>
  <si>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</si>
  <si>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</si>
  <si>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</si>
  <si>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</si>
  <si>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</si>
  <si>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</si>
  <si>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</si>
  <si>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</si>
  <si>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</si>
  <si>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</si>
  <si>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</si>
  <si>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</si>
  <si>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</si>
  <si>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</si>
  <si>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</si>
  <si>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</si>
  <si>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</si>
  <si>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</si>
  <si>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</si>
  <si>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</si>
  <si>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</si>
  <si>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</si>
  <si>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</si>
  <si>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</si>
  <si>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</si>
  <si>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</si>
  <si>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</si>
  <si>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</si>
  <si>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</si>
  <si>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</si>
  <si>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</si>
  <si>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</si>
  <si>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</si>
  <si>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</si>
  <si>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</si>
  <si>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</si>
  <si>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</si>
  <si>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</si>
  <si>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</si>
  <si>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</si>
  <si>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</si>
  <si>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</si>
  <si>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</si>
  <si>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</si>
  <si>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</si>
  <si>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</si>
  <si>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</si>
  <si>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</si>
  <si>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</si>
  <si>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</si>
  <si>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</si>
  <si>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</si>
  <si>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</si>
  <si>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</si>
  <si>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</si>
  <si>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</si>
  <si>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</si>
  <si>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</si>
  <si>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</si>
  <si>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</si>
  <si>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</si>
  <si>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</si>
  <si>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</si>
  <si>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</si>
  <si>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</si>
  <si>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</si>
  <si>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</si>
  <si>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</si>
  <si>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</si>
  <si>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</si>
  <si>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</si>
  <si>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</si>
  <si>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</si>
  <si>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</si>
  <si>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</si>
  <si>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</si>
  <si>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</si>
  <si>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</si>
  <si>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</si>
  <si>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</si>
  <si>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</si>
  <si>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</si>
  <si>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</si>
  <si>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</si>
  <si>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</si>
  <si>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</si>
  <si>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</si>
  <si>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</si>
  <si>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</si>
  <si>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</si>
  <si>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</si>
  <si>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</si>
  <si>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</si>
  <si>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</si>
  <si>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</si>
  <si>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</si>
  <si>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</si>
  <si>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</si>
  <si>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</si>
  <si>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</si>
  <si>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</si>
  <si>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</si>
  <si>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</si>
  <si>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</si>
  <si>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</si>
  <si>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</si>
  <si>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</si>
  <si>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</si>
  <si>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</si>
  <si>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</si>
  <si>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</si>
  <si>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</si>
  <si>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</si>
  <si>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</si>
  <si>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</si>
  <si>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</si>
  <si>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</si>
  <si>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</si>
  <si>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</si>
  <si>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</si>
  <si>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</si>
  <si>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</si>
  <si>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</si>
  <si>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</si>
  <si>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</si>
  <si>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</si>
  <si>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</si>
  <si>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</si>
  <si>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</si>
  <si>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</si>
  <si>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</si>
  <si>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</si>
  <si>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</si>
  <si>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</si>
  <si>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</si>
  <si>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</si>
  <si>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</si>
  <si>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</si>
  <si>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</si>
  <si>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</si>
  <si>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</si>
  <si>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</si>
  <si>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</si>
  <si>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</si>
  <si>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</si>
  <si>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</si>
  <si>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</si>
  <si>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</si>
  <si>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</si>
  <si>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</si>
  <si>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</si>
  <si>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</si>
  <si>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</si>
  <si>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</si>
  <si>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</si>
  <si>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</si>
  <si>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</si>
  <si>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</si>
  <si>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</si>
  <si>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</si>
  <si>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</si>
  <si>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</si>
  <si>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</si>
  <si>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</si>
  <si>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</si>
  <si>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</si>
  <si>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</si>
  <si>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</si>
  <si>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</si>
  <si>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</si>
  <si>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</si>
  <si>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</si>
  <si>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</si>
  <si>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</si>
  <si>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</si>
  <si>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</si>
  <si>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</si>
  <si>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</si>
  <si>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</si>
  <si>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</si>
  <si>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</si>
  <si>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</si>
  <si>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</si>
  <si>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</si>
  <si>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</si>
  <si>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</si>
  <si>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</si>
  <si>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</si>
  <si>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</si>
  <si>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</si>
  <si>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</si>
  <si>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</si>
  <si>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</si>
  <si>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</si>
  <si>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</si>
  <si>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</si>
  <si>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</si>
  <si>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</si>
  <si>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</si>
  <si>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</si>
  <si>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</si>
  <si>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</si>
  <si>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</si>
  <si>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</si>
  <si>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</si>
  <si>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</si>
  <si>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</si>
  <si>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</si>
  <si>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</si>
  <si>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</si>
  <si>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</si>
  <si>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</si>
  <si>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</si>
  <si>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</si>
  <si>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</si>
  <si>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</si>
  <si>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</si>
  <si>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</si>
  <si>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</si>
  <si>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</si>
  <si>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</si>
  <si>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</si>
  <si>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</si>
  <si>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</si>
  <si>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</si>
  <si>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</si>
  <si>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</si>
  <si>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</si>
  <si>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</si>
  <si>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</si>
  <si>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</si>
  <si>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</si>
  <si>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</si>
  <si>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</si>
  <si>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</si>
  <si>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</si>
  <si>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</si>
  <si>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</si>
  <si>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</si>
  <si>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</si>
  <si>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</si>
  <si>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</si>
  <si>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</si>
  <si>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</si>
  <si>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</si>
  <si>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</si>
  <si>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</si>
  <si>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</si>
  <si>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</si>
  <si>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</si>
  <si>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</si>
  <si>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</si>
  <si>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</si>
  <si>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</si>
  <si>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</si>
  <si>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</si>
  <si>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</si>
  <si>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</si>
  <si>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</si>
  <si>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</si>
  <si>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</si>
  <si>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</si>
  <si>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</si>
  <si>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</si>
  <si>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</si>
  <si>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</si>
  <si>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</si>
  <si>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</si>
  <si>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</si>
  <si>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</si>
  <si>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</si>
  <si>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</si>
  <si>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</si>
  <si>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</si>
  <si>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</si>
  <si>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</si>
  <si>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</si>
  <si>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</si>
  <si>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</si>
  <si>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</si>
  <si>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</si>
  <si>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</si>
  <si>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</si>
  <si>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</si>
  <si>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</si>
  <si>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</si>
  <si>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</si>
  <si>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</si>
  <si>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</si>
  <si>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</si>
  <si>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</si>
  <si>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</si>
  <si>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</si>
  <si>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</si>
  <si>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</si>
  <si>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</si>
  <si>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</si>
  <si>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</si>
  <si>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</si>
  <si>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</si>
  <si>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</si>
  <si>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</si>
  <si>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</si>
  <si>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</si>
  <si>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</si>
  <si>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</si>
  <si>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</si>
  <si>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</si>
  <si>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</si>
  <si>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</si>
  <si>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</si>
  <si>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</si>
  <si>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</si>
  <si>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</si>
  <si>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</si>
  <si>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</si>
  <si>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</si>
  <si>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</si>
  <si>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</si>
  <si>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</si>
  <si>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</si>
  <si>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</si>
  <si>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</si>
  <si>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</si>
  <si>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</si>
  <si>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</si>
  <si>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</si>
  <si>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</si>
  <si>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</si>
  <si>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</si>
  <si>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</si>
  <si>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</si>
  <si>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</si>
  <si>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</si>
  <si>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</si>
  <si>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</si>
  <si>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</si>
  <si>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</si>
  <si>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</si>
  <si>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</si>
  <si>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</si>
  <si>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</si>
  <si>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</si>
  <si>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</si>
  <si>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</si>
  <si>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</si>
  <si>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</si>
  <si>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</si>
  <si>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</si>
  <si>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</si>
  <si>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</si>
  <si>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</si>
  <si>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</si>
  <si>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</si>
  <si>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</si>
  <si>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</si>
  <si>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</si>
  <si>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</si>
  <si>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</si>
  <si>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</si>
  <si>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</si>
  <si>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</si>
  <si>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</si>
  <si>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</si>
  <si>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</si>
  <si>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</si>
  <si>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</si>
  <si>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</si>
  <si>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</si>
  <si>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</si>
  <si>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</si>
  <si>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</si>
  <si>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</si>
  <si>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</si>
  <si>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</si>
  <si>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</si>
  <si>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</si>
  <si>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</si>
  <si>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</si>
  <si>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</si>
  <si>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</si>
  <si>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</si>
  <si>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</si>
  <si>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</si>
  <si>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</si>
  <si>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</si>
  <si>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</si>
  <si>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</si>
  <si>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</si>
  <si>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</si>
  <si>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</si>
  <si>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</si>
  <si>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</si>
  <si>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</si>
  <si>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</si>
  <si>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</si>
  <si>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</si>
  <si>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</si>
  <si>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</si>
  <si>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</si>
  <si>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</si>
  <si>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</si>
  <si>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</si>
  <si>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</si>
  <si>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</si>
  <si>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</si>
  <si>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</si>
  <si>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</si>
  <si>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</si>
  <si>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</si>
  <si>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</si>
  <si>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</si>
  <si>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</si>
  <si>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</si>
  <si>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</si>
  <si>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</si>
  <si>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</si>
  <si>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</si>
  <si>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</si>
  <si>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</si>
  <si>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</si>
  <si>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</si>
  <si>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</si>
  <si>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</si>
  <si>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</si>
  <si>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</si>
  <si>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</si>
  <si>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</si>
  <si>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</si>
  <si>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</si>
  <si>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</si>
  <si>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</si>
  <si>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</si>
  <si>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</si>
  <si>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</si>
  <si>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</si>
  <si>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</si>
  <si>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</si>
  <si>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</si>
  <si>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</si>
  <si>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</si>
  <si>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</si>
  <si>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</si>
  <si>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</si>
  <si>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</si>
  <si>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</si>
  <si>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</si>
  <si>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</si>
  <si>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</si>
  <si>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</si>
  <si>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</si>
  <si>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</si>
  <si>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</si>
  <si>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</si>
  <si>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</si>
  <si>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</si>
  <si>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</si>
  <si>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</si>
  <si>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</si>
  <si>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</si>
  <si>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</si>
  <si>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</si>
  <si>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</si>
  <si>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</si>
  <si>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</si>
  <si>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</si>
  <si>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</si>
  <si>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</si>
  <si>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</si>
  <si>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</si>
  <si>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</si>
  <si>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</si>
  <si>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</si>
  <si>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</si>
  <si>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</si>
  <si>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</si>
  <si>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</si>
  <si>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</si>
  <si>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</si>
  <si>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</si>
  <si>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</si>
  <si>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</si>
  <si>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</si>
  <si>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</si>
  <si>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</si>
  <si>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</si>
  <si>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</si>
  <si>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</si>
  <si>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</si>
  <si>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</si>
  <si>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</si>
  <si>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</si>
  <si>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</si>
  <si>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</si>
  <si>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</si>
  <si>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</si>
  <si>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</si>
  <si>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</si>
  <si>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</si>
  <si>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</si>
  <si>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</si>
  <si>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</si>
  <si>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</si>
  <si>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</si>
  <si>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</si>
  <si>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</si>
  <si>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</si>
  <si>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</si>
  <si>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</si>
  <si>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</si>
  <si>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</si>
  <si>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</si>
  <si>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</si>
  <si>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</si>
  <si>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</si>
  <si>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</si>
  <si>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</si>
  <si>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</si>
  <si>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</si>
  <si>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</si>
  <si>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</si>
  <si>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</si>
  <si>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</si>
  <si>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</si>
  <si>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</si>
  <si>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</si>
  <si>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</si>
  <si>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</si>
  <si>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</si>
  <si>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</si>
  <si>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</si>
  <si>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</si>
  <si>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</si>
  <si>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</si>
  <si>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</si>
  <si>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</si>
  <si>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</si>
  <si>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</si>
  <si>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</si>
  <si>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</si>
  <si>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</si>
  <si>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</si>
  <si>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</si>
  <si>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</si>
  <si>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</si>
  <si>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</si>
  <si>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</si>
  <si>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</si>
  <si>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</si>
  <si>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</si>
  <si>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</si>
  <si>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</si>
  <si>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</si>
  <si>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</si>
  <si>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</si>
  <si>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</si>
  <si>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</si>
  <si>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</si>
  <si>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</si>
  <si>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</si>
  <si>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</si>
  <si>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</si>
  <si>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</si>
  <si>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</si>
  <si>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</si>
  <si>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</si>
  <si>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</si>
  <si>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</si>
  <si>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</si>
  <si>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</si>
  <si>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</si>
  <si>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</si>
  <si>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</si>
  <si>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</si>
  <si>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</si>
  <si>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</si>
  <si>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</si>
  <si>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</si>
  <si>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</si>
  <si>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</si>
  <si>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</si>
  <si>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</si>
  <si>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</si>
  <si>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</si>
  <si>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</si>
  <si>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</si>
  <si>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</si>
  <si>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</si>
  <si>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</si>
  <si>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</si>
  <si>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</si>
  <si>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</si>
  <si>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</si>
  <si>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</si>
  <si>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</si>
  <si>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</si>
  <si>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</si>
  <si>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</si>
  <si>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</si>
  <si>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</si>
  <si>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</si>
  <si>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</si>
  <si>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</si>
  <si>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</si>
  <si>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</si>
  <si>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</si>
  <si>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</si>
  <si>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</si>
  <si>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</si>
  <si>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</si>
  <si>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</si>
  <si>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</si>
  <si>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</si>
  <si>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</si>
  <si>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</si>
  <si>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</si>
  <si>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</si>
  <si>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</si>
  <si>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</si>
  <si>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</si>
  <si>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</si>
  <si>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</si>
  <si>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</si>
  <si>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</si>
  <si>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</si>
  <si>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</si>
  <si>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</si>
  <si>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</si>
  <si>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</si>
  <si>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</si>
  <si>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</si>
  <si>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</si>
  <si>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</si>
  <si>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</si>
  <si>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</si>
  <si>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</si>
  <si>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</si>
  <si>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</si>
  <si>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</si>
  <si>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</si>
  <si>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</si>
  <si>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</si>
  <si>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</si>
  <si>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</si>
  <si>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</si>
  <si>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</si>
  <si>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</si>
  <si>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</si>
  <si>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</si>
  <si>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</si>
  <si>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</si>
  <si>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</si>
  <si>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</si>
  <si>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</si>
  <si>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</si>
  <si>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</si>
  <si>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</si>
  <si>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</si>
  <si>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</si>
  <si>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</si>
  <si>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</si>
  <si>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</si>
  <si>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</si>
  <si>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</si>
  <si>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</si>
  <si>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</si>
  <si>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</si>
  <si>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</si>
  <si>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</si>
  <si>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</si>
  <si>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</si>
  <si>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</si>
  <si>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</si>
  <si>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</si>
  <si>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</si>
  <si>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</si>
  <si>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</si>
  <si>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</si>
  <si>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</si>
  <si>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</si>
  <si>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</si>
  <si>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</si>
  <si>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</si>
  <si>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</si>
  <si>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</si>
  <si>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</si>
  <si>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</si>
  <si>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</si>
  <si>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</si>
  <si>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</si>
  <si>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</si>
  <si>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</si>
  <si>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</si>
  <si>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</si>
  <si>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</si>
  <si>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</si>
  <si>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</si>
  <si>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</si>
  <si>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</si>
  <si>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</si>
  <si>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</si>
  <si>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</si>
  <si>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</si>
  <si>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</si>
  <si>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</si>
  <si>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</si>
  <si>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</si>
  <si>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</si>
  <si>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</si>
  <si>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</si>
  <si>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</si>
  <si>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</si>
  <si>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</si>
  <si>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</si>
  <si>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</si>
  <si>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</si>
  <si>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</si>
  <si>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</si>
  <si>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</si>
  <si>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</si>
  <si>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</si>
  <si>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</si>
  <si>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</si>
  <si>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</si>
  <si>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</si>
  <si>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</si>
  <si>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</si>
  <si>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</si>
  <si>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</si>
  <si>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</si>
  <si>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</si>
  <si>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</si>
  <si>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</si>
  <si>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</si>
  <si>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</si>
  <si>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</si>
  <si>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</si>
  <si>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</si>
  <si>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</si>
  <si>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</si>
  <si>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</si>
  <si>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</si>
  <si>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</si>
  <si>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</si>
  <si>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</si>
  <si>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</si>
  <si>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</si>
  <si>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</si>
  <si>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</si>
  <si>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</si>
  <si>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</si>
  <si>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</si>
  <si>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</si>
  <si>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</si>
  <si>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</si>
  <si>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</si>
  <si>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</si>
  <si>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</si>
  <si>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</si>
  <si>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</si>
  <si>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</si>
  <si>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</si>
  <si>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</si>
  <si>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</si>
  <si>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</si>
  <si>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</si>
  <si>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</si>
  <si>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</si>
  <si>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</si>
  <si>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</si>
  <si>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</si>
  <si>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</si>
  <si>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</si>
  <si>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</si>
  <si>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</si>
  <si>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</si>
  <si>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</si>
  <si>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</si>
  <si>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</si>
  <si>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</si>
  <si>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</si>
  <si>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</si>
  <si>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</si>
  <si>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</si>
  <si>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</si>
  <si>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</si>
  <si>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</si>
  <si>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</si>
  <si>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</si>
  <si>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</si>
  <si>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</si>
  <si>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</si>
  <si>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</si>
  <si>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</si>
  <si>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</si>
  <si>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</si>
  <si>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</si>
  <si>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</si>
  <si>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</si>
  <si>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</si>
  <si>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</si>
  <si>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</si>
  <si>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</si>
  <si>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</si>
  <si>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</si>
  <si>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</si>
  <si>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</si>
  <si>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</si>
  <si>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</si>
  <si>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</si>
  <si>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</si>
  <si>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</si>
  <si>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</si>
  <si>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</si>
  <si>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</si>
  <si>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</si>
  <si>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</si>
  <si>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</si>
  <si>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</si>
  <si>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</si>
  <si>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</si>
  <si>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</si>
  <si>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</si>
  <si>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</si>
  <si>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</si>
  <si>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</si>
  <si>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</si>
  <si>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</si>
  <si>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</si>
  <si>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</si>
  <si>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</si>
  <si>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</si>
  <si>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</si>
  <si>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</si>
  <si>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</si>
  <si>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</si>
  <si>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</si>
  <si>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</si>
  <si>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</si>
  <si>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</si>
  <si>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</si>
  <si>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</si>
  <si>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</si>
  <si>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</si>
  <si>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</si>
  <si>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</si>
  <si>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</si>
  <si>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</si>
  <si>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</si>
  <si>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</si>
  <si>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</si>
  <si>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</si>
  <si>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</si>
  <si>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</si>
  <si>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</si>
  <si>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</si>
  <si>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</si>
  <si>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</si>
  <si>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</si>
  <si>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</si>
  <si>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</si>
  <si>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</si>
  <si>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</si>
  <si>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</si>
  <si>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</si>
  <si>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</si>
  <si>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</si>
  <si>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</si>
  <si>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</si>
  <si>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</si>
  <si>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</si>
  <si>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</si>
  <si>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</si>
  <si>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</si>
  <si>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</si>
  <si>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</si>
  <si>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</si>
  <si>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</si>
  <si>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</si>
  <si>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</si>
  <si>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</si>
  <si>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</si>
  <si>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</si>
  <si>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</si>
  <si>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</si>
  <si>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</si>
  <si>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</si>
  <si>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</si>
  <si>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</si>
  <si>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</si>
  <si>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</si>
  <si>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</si>
  <si>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</si>
  <si>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</si>
  <si>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</si>
  <si>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</si>
  <si>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</si>
  <si>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</si>
  <si>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</si>
  <si>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</si>
  <si>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</si>
  <si>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</si>
  <si>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</si>
  <si>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</si>
  <si>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</si>
  <si>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</si>
  <si>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</si>
  <si>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</si>
  <si>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</si>
  <si>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</si>
  <si>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</si>
  <si>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</si>
  <si>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</si>
  <si>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</si>
  <si>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</si>
  <si>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</si>
  <si>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</si>
  <si>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</si>
  <si>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</si>
  <si>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</si>
  <si>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</si>
  <si>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</si>
  <si>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</si>
  <si>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</si>
  <si>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</si>
  <si>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</si>
  <si>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</si>
  <si>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</si>
  <si>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</si>
  <si>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</si>
  <si>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</si>
  <si>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</si>
  <si>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</si>
  <si>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</si>
  <si>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</si>
  <si>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</si>
  <si>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</si>
  <si>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</si>
  <si>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</si>
  <si>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</si>
  <si>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</si>
  <si>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</si>
  <si>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</si>
  <si>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</si>
  <si>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</si>
  <si>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</si>
  <si>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</si>
  <si>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</si>
  <si>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</si>
  <si>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</si>
  <si>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</si>
  <si>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</si>
  <si>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</si>
  <si>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</si>
  <si>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</si>
  <si>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</si>
  <si>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</si>
  <si>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</si>
  <si>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</si>
  <si>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</si>
  <si>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</si>
  <si>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</si>
  <si>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</si>
  <si>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</si>
  <si>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</si>
  <si>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</si>
  <si>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</si>
  <si>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</si>
  <si>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</si>
  <si>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</si>
  <si>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</si>
  <si>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</si>
  <si>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</si>
  <si>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</si>
  <si>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</si>
  <si>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</si>
  <si>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</si>
  <si>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</si>
  <si>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</si>
  <si>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</si>
  <si>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</si>
  <si>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</si>
  <si>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</si>
  <si>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</si>
  <si>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</si>
  <si>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</si>
  <si>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</si>
  <si>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</si>
  <si>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</si>
  <si>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</si>
  <si>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</si>
  <si>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</si>
  <si>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</si>
  <si>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</si>
  <si>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</si>
  <si>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</si>
  <si>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</si>
  <si>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</si>
  <si>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</si>
  <si>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</si>
  <si>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</si>
  <si>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</si>
  <si>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</si>
  <si>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</si>
  <si>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</si>
  <si>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</si>
  <si>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</si>
  <si>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</si>
  <si>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</si>
  <si>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</si>
  <si>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</si>
  <si>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</si>
  <si>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</si>
  <si>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</si>
  <si>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</si>
  <si>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</si>
  <si>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</si>
  <si>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</si>
  <si>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</si>
  <si>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</si>
  <si>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</si>
  <si>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</si>
  <si>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</si>
  <si>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</si>
  <si>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</si>
  <si>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</si>
  <si>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</si>
  <si>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</si>
  <si>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</si>
  <si>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</si>
  <si>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</si>
  <si>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</si>
  <si>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</si>
  <si>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</si>
  <si>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</si>
  <si>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</si>
  <si>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</si>
  <si>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</si>
  <si>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</si>
  <si>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</si>
  <si>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</si>
  <si>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</si>
  <si>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</si>
  <si>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</si>
  <si>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</si>
  <si>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</si>
  <si>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</si>
  <si>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</si>
  <si>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</si>
  <si>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</si>
  <si>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</si>
  <si>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</si>
  <si>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</si>
  <si>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</si>
  <si>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</si>
  <si>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</si>
  <si>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</si>
  <si>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</si>
  <si>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</si>
  <si>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</si>
  <si>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</si>
  <si>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</si>
  <si>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</si>
  <si>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</si>
  <si>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</si>
  <si>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</si>
  <si>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</si>
  <si>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</si>
  <si>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</si>
  <si>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</si>
  <si>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</si>
  <si>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</si>
  <si>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</si>
  <si>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</si>
  <si>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</si>
  <si>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</si>
  <si>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</si>
  <si>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</si>
  <si>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</si>
  <si>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</si>
  <si>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</si>
  <si>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</si>
  <si>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</si>
  <si>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</si>
  <si>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</si>
  <si>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</si>
  <si>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</si>
  <si>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</si>
  <si>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</si>
  <si>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</si>
  <si>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</si>
  <si>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</si>
  <si>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</si>
  <si>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</si>
  <si>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</si>
  <si>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</si>
  <si>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</si>
  <si>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</si>
  <si>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</si>
  <si>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</si>
  <si>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</si>
  <si>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</si>
  <si>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</si>
  <si>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</si>
  <si>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</si>
  <si>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</si>
  <si>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</si>
  <si>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</si>
  <si>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</si>
  <si>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</si>
  <si>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</si>
  <si>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</si>
  <si>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</si>
  <si>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</si>
  <si>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</si>
  <si>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</si>
  <si>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</si>
  <si>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</si>
  <si>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</si>
  <si>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</si>
  <si>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</si>
  <si>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</si>
  <si>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</si>
  <si>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</si>
  <si>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</si>
  <si>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</si>
  <si>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</si>
  <si>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</si>
  <si>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</si>
  <si>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</si>
  <si>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</si>
  <si>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</si>
  <si>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</si>
  <si>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</si>
  <si>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</si>
  <si>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</si>
  <si>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</si>
  <si>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</si>
  <si>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</si>
  <si>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</si>
  <si>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</si>
  <si>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</si>
  <si>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</si>
  <si>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</si>
  <si>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</si>
  <si>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</si>
  <si>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</si>
  <si>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</si>
  <si>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</si>
  <si>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</si>
  <si>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</si>
  <si>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</si>
  <si>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</si>
  <si>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</si>
  <si>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</si>
  <si>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</si>
  <si>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</si>
  <si>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</si>
  <si>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</si>
  <si>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</si>
  <si>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</si>
  <si>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</si>
  <si>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</si>
  <si>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</si>
  <si>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</si>
  <si>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</si>
  <si>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</si>
  <si>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</si>
  <si>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</si>
  <si>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</si>
  <si>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</si>
  <si>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</si>
  <si>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</si>
  <si>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</si>
  <si>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</si>
  <si>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</si>
  <si>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</si>
  <si>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</si>
  <si>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</si>
  <si>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</si>
  <si>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</si>
  <si>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</si>
  <si>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</si>
  <si>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</si>
  <si>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</si>
  <si>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</si>
  <si>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</si>
  <si>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</si>
  <si>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</si>
  <si>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</si>
  <si>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</si>
  <si>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</si>
  <si>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</si>
  <si>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</si>
  <si>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</si>
  <si>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</si>
  <si>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</si>
  <si>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</si>
  <si>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</si>
  <si>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</si>
  <si>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</si>
  <si>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</si>
  <si>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</si>
  <si>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</si>
  <si>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</si>
  <si>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</si>
  <si>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</si>
  <si>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</si>
  <si>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</si>
  <si>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</si>
  <si>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</si>
  <si>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</si>
  <si>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</si>
  <si>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</si>
  <si>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</si>
  <si>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</si>
  <si>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</si>
  <si>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</si>
  <si>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</si>
  <si>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</si>
  <si>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</si>
  <si>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</si>
  <si>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</si>
  <si>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</si>
  <si>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</si>
  <si>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</si>
  <si>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</si>
  <si>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</si>
  <si>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</si>
  <si>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</si>
  <si>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</si>
  <si>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</si>
  <si>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</si>
  <si>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</si>
  <si>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</si>
  <si>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</si>
  <si>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</si>
  <si>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</si>
  <si>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</si>
  <si>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</si>
  <si>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</si>
  <si>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</si>
  <si>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</si>
  <si>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</si>
  <si>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</si>
  <si>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</si>
  <si>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</si>
  <si>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</si>
  <si>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</si>
  <si>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</si>
  <si>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</si>
  <si>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</si>
  <si>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</si>
  <si>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</si>
  <si>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</si>
  <si>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</si>
  <si>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</si>
  <si>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</si>
  <si>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</si>
  <si>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</si>
  <si>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</si>
  <si>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</si>
  <si>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</si>
  <si>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</si>
  <si>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</si>
  <si>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</si>
  <si>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</si>
  <si>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</si>
  <si>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</si>
  <si>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</si>
  <si>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</si>
  <si>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</si>
  <si>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</si>
  <si>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</si>
  <si>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</si>
  <si>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</si>
  <si>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</si>
  <si>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</si>
  <si>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</si>
  <si>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</si>
  <si>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</si>
  <si>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</si>
  <si>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</si>
  <si>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</si>
  <si>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</si>
  <si>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</si>
  <si>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</si>
  <si>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</si>
  <si>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</si>
  <si>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</si>
  <si>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</si>
  <si>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</si>
  <si>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</si>
  <si>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</si>
  <si>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</si>
  <si>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</si>
  <si>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</si>
  <si>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</si>
  <si>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</si>
  <si>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</si>
  <si>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</si>
  <si>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</si>
  <si>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</si>
  <si>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</si>
  <si>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</si>
  <si>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</si>
  <si>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</si>
  <si>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</si>
  <si>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</si>
  <si>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</si>
  <si>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</si>
  <si>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</si>
  <si>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</si>
  <si>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</si>
  <si>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</si>
  <si>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</si>
  <si>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</si>
  <si>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</si>
  <si>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</si>
  <si>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</si>
  <si>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</si>
  <si>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</si>
  <si>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</si>
  <si>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</si>
  <si>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</si>
  <si>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</si>
  <si>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</si>
  <si>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</si>
  <si>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</si>
  <si>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</si>
  <si>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</si>
  <si>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</si>
  <si>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</si>
  <si>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</si>
  <si>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</si>
  <si>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</si>
  <si>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</si>
  <si>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</si>
  <si>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</si>
  <si>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</si>
  <si>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</si>
  <si>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</si>
  <si>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</si>
  <si>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</si>
  <si>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</si>
  <si>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</si>
  <si>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</si>
  <si>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</si>
  <si>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</si>
  <si>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</si>
  <si>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</si>
  <si>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</si>
  <si>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</si>
  <si>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</si>
  <si>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</si>
  <si>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</si>
  <si>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</si>
  <si>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</si>
  <si>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</si>
  <si>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</si>
  <si>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</si>
  <si>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</si>
  <si>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</si>
  <si>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</si>
  <si>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</si>
  <si>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</si>
  <si>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</si>
  <si>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</si>
  <si>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</si>
  <si>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</si>
  <si>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</si>
  <si>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</si>
  <si>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</si>
  <si>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</si>
  <si>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</si>
  <si>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</si>
  <si>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</si>
  <si>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</si>
  <si>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</si>
  <si>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</si>
  <si>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</si>
  <si>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</si>
  <si>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</si>
  <si>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</si>
  <si>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</si>
  <si>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</si>
  <si>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</si>
  <si>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</si>
  <si>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</si>
  <si>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</si>
  <si>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</si>
  <si>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</si>
  <si>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</si>
  <si>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</si>
  <si>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</si>
  <si>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</si>
  <si>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</si>
  <si>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</si>
  <si>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</si>
  <si>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</si>
  <si>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</si>
  <si>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</si>
  <si>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</si>
  <si>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</si>
  <si>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</si>
  <si>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</si>
  <si>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</si>
  <si>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</si>
  <si>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</si>
  <si>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</si>
  <si>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</si>
  <si>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</si>
  <si>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</si>
  <si>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</si>
  <si>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</si>
  <si>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</si>
  <si>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</si>
  <si>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</si>
  <si>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</si>
  <si>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</si>
  <si>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</si>
  <si>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</si>
  <si>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</si>
  <si>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</si>
  <si>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</si>
  <si>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</si>
  <si>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</si>
  <si>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</si>
  <si>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</si>
  <si>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</si>
  <si>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</si>
  <si>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</si>
  <si>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</si>
  <si>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</si>
  <si>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</si>
  <si>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</si>
  <si>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</si>
  <si>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</si>
  <si>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</si>
  <si>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</si>
  <si>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</si>
  <si>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</si>
  <si>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</si>
  <si>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</si>
  <si>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</si>
  <si>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</si>
  <si>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</si>
  <si>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</si>
  <si>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</si>
  <si>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</si>
  <si>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</si>
  <si>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</si>
  <si>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</si>
  <si>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</si>
  <si>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</si>
  <si>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</si>
  <si>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</si>
  <si>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</si>
  <si>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</si>
  <si>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</si>
  <si>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</si>
  <si>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</si>
  <si>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</si>
  <si>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</si>
  <si>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</si>
  <si>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</si>
  <si>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</si>
  <si>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</si>
  <si>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</si>
  <si>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</si>
  <si>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</si>
  <si>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</si>
  <si>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</si>
  <si>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</si>
  <si>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</si>
  <si>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</si>
  <si>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</si>
  <si>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</si>
  <si>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</si>
  <si>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</si>
  <si>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</si>
  <si>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</si>
  <si>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</si>
  <si>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</si>
  <si>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</si>
  <si>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</si>
  <si>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</si>
  <si>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</si>
  <si>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</si>
  <si>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</si>
  <si>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</si>
  <si>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</si>
  <si>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</si>
  <si>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</si>
  <si>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</si>
  <si>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</si>
  <si>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</si>
  <si>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</si>
  <si>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</si>
  <si>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</si>
  <si>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</si>
  <si>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</si>
  <si>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</si>
  <si>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</si>
  <si>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</si>
  <si>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</si>
  <si>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</si>
  <si>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</si>
  <si>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</si>
  <si>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</si>
  <si>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</si>
  <si>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</si>
  <si>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</si>
  <si>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</si>
  <si>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</si>
  <si>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</si>
  <si>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</si>
  <si>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</si>
  <si>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</si>
  <si>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</si>
  <si>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</si>
  <si>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</si>
  <si>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</si>
  <si>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</si>
  <si>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</si>
  <si>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</si>
  <si>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</si>
  <si>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</si>
  <si>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</si>
  <si>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</si>
  <si>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</si>
  <si>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</si>
  <si>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</si>
  <si>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</si>
  <si>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</si>
  <si>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</si>
  <si>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</si>
  <si>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</si>
  <si>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</si>
  <si>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</si>
  <si>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</si>
  <si>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</si>
  <si>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</si>
  <si>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</si>
  <si>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</si>
  <si>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</si>
  <si>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</si>
  <si>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</si>
  <si>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</si>
  <si>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</si>
  <si>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</si>
  <si>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</si>
  <si>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</si>
  <si>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</si>
  <si>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</si>
  <si>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</si>
  <si>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</si>
  <si>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</si>
  <si>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</si>
  <si>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</si>
  <si>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</si>
  <si>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</si>
  <si>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</si>
  <si>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</si>
  <si>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</si>
  <si>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</si>
  <si>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</si>
  <si>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</si>
  <si>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</si>
  <si>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</si>
  <si>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</si>
  <si>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</si>
  <si>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</si>
  <si>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</si>
  <si>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</si>
  <si>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</si>
  <si>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</si>
  <si>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</si>
  <si>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</si>
  <si>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</si>
  <si>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</si>
  <si>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</si>
  <si>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</si>
  <si>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</si>
  <si>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</si>
  <si>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</si>
  <si>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</si>
  <si>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</si>
  <si>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</si>
  <si>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</si>
  <si>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</si>
  <si>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</si>
  <si>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</si>
  <si>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</si>
  <si>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</si>
  <si>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</si>
  <si>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</si>
  <si>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</si>
  <si>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</si>
  <si>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</si>
  <si>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</si>
  <si>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</si>
  <si>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</si>
  <si>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</si>
  <si>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</si>
  <si>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</si>
  <si>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</si>
  <si>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</si>
  <si>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</si>
  <si>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</si>
  <si>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</si>
  <si>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</si>
  <si>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</si>
  <si>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</si>
  <si>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</si>
  <si>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</si>
  <si>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</si>
  <si>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</si>
  <si>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</si>
  <si>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</si>
  <si>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</si>
  <si>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</si>
  <si>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</si>
  <si>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</si>
  <si>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</si>
  <si>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</si>
  <si>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</si>
  <si>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</si>
  <si>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</si>
  <si>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</si>
  <si>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</si>
  <si>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</si>
  <si>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</si>
  <si>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</si>
  <si>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</si>
  <si>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</si>
  <si>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</si>
  <si>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</si>
  <si>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</si>
  <si>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</si>
  <si>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</si>
  <si>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</si>
  <si>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</si>
  <si>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</si>
  <si>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</si>
  <si>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</si>
  <si>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</si>
  <si>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</si>
  <si>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</si>
  <si>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</si>
  <si>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</si>
  <si>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</si>
  <si>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</si>
  <si>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</si>
  <si>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</si>
  <si>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</si>
  <si>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</si>
  <si>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</si>
  <si>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</si>
  <si>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</si>
  <si>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</si>
  <si>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</si>
  <si>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</si>
  <si>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</si>
  <si>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</si>
  <si>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</si>
  <si>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</si>
  <si>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</si>
  <si>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</si>
  <si>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</si>
  <si>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</si>
  <si>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</si>
  <si>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</si>
  <si>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</si>
  <si>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</si>
  <si>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</si>
  <si>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</si>
  <si>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</si>
  <si>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</si>
  <si>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</si>
  <si>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</si>
  <si>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</si>
  <si>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</si>
  <si>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</si>
  <si>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</si>
  <si>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</si>
  <si>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</si>
  <si>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</si>
  <si>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</si>
  <si>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</si>
  <si>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</si>
  <si>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</si>
  <si>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</si>
  <si>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</si>
  <si>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</si>
  <si>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</si>
  <si>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</si>
  <si>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</si>
  <si>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</si>
  <si>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</si>
  <si>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</si>
  <si>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</si>
  <si>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</si>
  <si>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</si>
  <si>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</si>
  <si>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</si>
  <si>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</si>
  <si>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</si>
  <si>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</si>
  <si>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</si>
  <si>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</si>
  <si>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</si>
  <si>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</si>
  <si>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</si>
  <si>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</si>
  <si>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</si>
  <si>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</si>
  <si>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</si>
  <si>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</si>
  <si>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</si>
  <si>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</si>
  <si>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</si>
  <si>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</si>
  <si>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</si>
  <si>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</si>
  <si>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</si>
  <si>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</si>
  <si>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</si>
  <si>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</si>
  <si>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</si>
  <si>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</si>
  <si>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</si>
  <si>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</si>
  <si>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</si>
  <si>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</si>
  <si>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</si>
  <si>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</si>
  <si>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</si>
  <si>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</si>
  <si>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</si>
  <si>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</si>
  <si>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</si>
  <si>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</si>
  <si>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</si>
  <si>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</si>
  <si>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</si>
  <si>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</si>
  <si>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</si>
  <si>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</si>
  <si>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</si>
  <si>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</si>
  <si>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</si>
  <si>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</si>
  <si>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</si>
  <si>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</si>
  <si>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</si>
  <si>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</si>
  <si>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</si>
  <si>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</si>
  <si>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</si>
  <si>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</si>
  <si>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</si>
  <si>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</si>
  <si>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</si>
  <si>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</si>
  <si>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</si>
  <si>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</si>
  <si>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</si>
  <si>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</si>
  <si>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</si>
  <si>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</si>
  <si>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</si>
  <si>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</si>
  <si>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</si>
  <si>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</si>
  <si>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</si>
  <si>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</si>
  <si>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</si>
  <si>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</si>
  <si>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</si>
  <si>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</si>
  <si>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</si>
  <si>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</si>
  <si>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</si>
  <si>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</si>
  <si>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</si>
  <si>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</si>
  <si>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</si>
  <si>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</si>
  <si>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</si>
  <si>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</si>
  <si>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</si>
  <si>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</si>
  <si>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</si>
  <si>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</si>
  <si>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</si>
  <si>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</si>
  <si>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</si>
  <si>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</si>
  <si>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</si>
  <si>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</si>
  <si>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</si>
  <si>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</si>
  <si>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</si>
  <si>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</si>
  <si>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</si>
  <si>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</si>
  <si>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</si>
  <si>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</si>
  <si>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</si>
  <si>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</si>
  <si>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</si>
  <si>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</si>
  <si>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</si>
  <si>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</si>
  <si>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</si>
  <si>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</si>
  <si>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</si>
  <si>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</si>
  <si>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</si>
  <si>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</si>
  <si>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</si>
  <si>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</si>
  <si>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</si>
  <si>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</si>
  <si>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</si>
  <si>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</si>
  <si>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</si>
  <si>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</si>
  <si>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</si>
  <si>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</si>
  <si>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</si>
  <si>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</si>
  <si>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</si>
  <si>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</si>
  <si>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</si>
  <si>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</si>
  <si>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</si>
  <si>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</si>
  <si>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</si>
  <si>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</si>
  <si>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</si>
  <si>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</si>
  <si>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</si>
  <si>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</si>
  <si>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</si>
  <si>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</si>
  <si>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</si>
  <si>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</si>
  <si>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</si>
  <si>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</si>
  <si>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</si>
  <si>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</si>
  <si>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</si>
  <si>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</si>
  <si>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</si>
  <si>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</si>
  <si>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</si>
  <si>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</si>
  <si>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</si>
  <si>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</si>
  <si>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</si>
  <si>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</si>
  <si>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</si>
  <si>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</si>
  <si>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</si>
  <si>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</si>
  <si>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</si>
  <si>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</si>
  <si>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</si>
  <si>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</si>
  <si>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</si>
  <si>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</si>
  <si>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</si>
  <si>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</si>
  <si>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</si>
  <si>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</si>
  <si>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</si>
  <si>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</si>
  <si>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</si>
  <si>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</si>
  <si>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</si>
  <si>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</si>
  <si>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</si>
  <si>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</si>
  <si>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</si>
  <si>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</si>
  <si>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</si>
  <si>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</si>
  <si>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</si>
  <si>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</si>
  <si>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</si>
  <si>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</si>
  <si>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</si>
  <si>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</si>
  <si>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</si>
  <si>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</si>
  <si>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</si>
  <si>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</si>
  <si>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</si>
  <si>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</si>
  <si>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</si>
  <si>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</si>
  <si>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</si>
  <si>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</si>
  <si>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</si>
  <si>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</si>
  <si>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</si>
  <si>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</si>
  <si>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</si>
  <si>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</si>
  <si>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</si>
  <si>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</si>
  <si>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</si>
  <si>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</si>
  <si>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</si>
  <si>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</si>
  <si>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</si>
  <si>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</si>
  <si>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</si>
  <si>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</si>
  <si>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</si>
  <si>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</si>
  <si>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</si>
  <si>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</si>
  <si>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</si>
  <si>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</si>
  <si>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</si>
  <si>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</si>
  <si>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</si>
  <si>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</si>
  <si>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</si>
  <si>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</si>
  <si>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</si>
  <si>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</si>
  <si>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</si>
  <si>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</si>
  <si>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</si>
  <si>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</si>
  <si>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</si>
  <si>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</si>
  <si>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</si>
  <si>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</si>
  <si>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</si>
  <si>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</si>
  <si>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</si>
  <si>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</si>
  <si>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</si>
  <si>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</si>
  <si>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</si>
  <si>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</si>
  <si>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</si>
  <si>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</si>
  <si>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</si>
  <si>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</si>
  <si>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</si>
  <si>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</si>
  <si>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</si>
  <si>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</si>
  <si>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</si>
  <si>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</si>
  <si>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</si>
  <si>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</si>
  <si>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</si>
  <si>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</si>
  <si>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</si>
  <si>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</si>
  <si>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</si>
  <si>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</si>
  <si>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</si>
  <si>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</si>
  <si>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</si>
  <si>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</si>
  <si>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</si>
  <si>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</si>
  <si>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</si>
  <si>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</si>
  <si>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</si>
  <si>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</si>
  <si>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</si>
  <si>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</si>
  <si>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</si>
  <si>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</si>
  <si>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</si>
  <si>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</si>
  <si>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</si>
  <si>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</si>
  <si>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</si>
  <si>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</si>
  <si>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</si>
  <si>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</si>
  <si>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</si>
  <si>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</si>
  <si>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</si>
  <si>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</si>
  <si>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</si>
  <si>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</si>
  <si>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</si>
  <si>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</si>
  <si>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</si>
  <si>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</si>
  <si>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</si>
  <si>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</si>
  <si>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</si>
  <si>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</si>
  <si>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</si>
  <si>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</si>
  <si>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</si>
  <si>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</si>
  <si>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</si>
  <si>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</si>
  <si>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</si>
  <si>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</si>
  <si>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</si>
  <si>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</si>
  <si>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</si>
  <si>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</si>
  <si>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</si>
  <si>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</si>
  <si>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</si>
  <si>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</si>
  <si>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</si>
  <si>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</si>
  <si>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</si>
  <si>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</si>
  <si>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</si>
  <si>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</si>
  <si>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</si>
  <si>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</si>
  <si>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</si>
  <si>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</si>
  <si>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</si>
  <si>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</si>
  <si>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</si>
  <si>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</si>
  <si>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</si>
  <si>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</si>
  <si>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</si>
  <si>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</si>
  <si>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</si>
  <si>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</si>
  <si>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</si>
  <si>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</si>
  <si>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</si>
  <si>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</si>
  <si>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</si>
  <si>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</si>
  <si>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</si>
  <si>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</si>
  <si>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</si>
  <si>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</si>
  <si>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</si>
  <si>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</si>
  <si>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</si>
  <si>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</si>
  <si>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</si>
  <si>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</si>
  <si>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</si>
  <si>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</si>
  <si>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</si>
  <si>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</si>
  <si>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</si>
  <si>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</si>
  <si>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</si>
  <si>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</si>
  <si>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</si>
  <si>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</si>
  <si>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</si>
  <si>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</si>
  <si>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</si>
  <si>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</si>
  <si>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</si>
  <si>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</si>
  <si>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</si>
  <si>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</si>
  <si>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</si>
  <si>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</si>
  <si>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</si>
  <si>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</si>
  <si>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</si>
  <si>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</si>
  <si>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</si>
  <si>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</si>
  <si>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</si>
  <si>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</si>
  <si>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</si>
  <si>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</si>
  <si>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</si>
  <si>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</si>
  <si>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</si>
  <si>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</si>
  <si>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</si>
  <si>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</si>
  <si>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</si>
  <si>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</si>
  <si>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</si>
  <si>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</si>
  <si>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</si>
  <si>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</si>
  <si>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</si>
  <si>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</si>
  <si>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</si>
  <si>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</si>
  <si>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</si>
  <si>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</si>
  <si>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</si>
  <si>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</si>
  <si>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</si>
  <si>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</si>
  <si>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</si>
  <si>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</si>
  <si>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</si>
  <si>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</si>
  <si>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</si>
  <si>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</si>
  <si>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</si>
  <si>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</si>
  <si>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</si>
  <si>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</si>
  <si>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</si>
  <si>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</si>
  <si>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</si>
  <si>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</si>
  <si>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</si>
  <si>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</si>
  <si>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</si>
  <si>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</si>
  <si>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</si>
  <si>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</si>
  <si>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</si>
  <si>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</si>
  <si>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</si>
  <si>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</si>
  <si>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</si>
  <si>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</si>
  <si>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</si>
  <si>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</si>
  <si>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</si>
  <si>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</si>
  <si>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</si>
  <si>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</si>
  <si>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</si>
  <si>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</si>
  <si>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</si>
  <si>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</si>
  <si>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</si>
  <si>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</si>
  <si>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</si>
  <si>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</si>
  <si>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</si>
  <si>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</si>
  <si>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</si>
  <si>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</si>
  <si>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</si>
  <si>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</si>
  <si>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</si>
  <si>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</si>
  <si>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</si>
  <si>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</si>
  <si>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</si>
  <si>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</si>
  <si>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</si>
  <si>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</si>
  <si>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</si>
  <si>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</si>
  <si>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</si>
  <si>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</si>
  <si>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</si>
  <si>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</si>
  <si>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</si>
  <si>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</si>
  <si>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</si>
  <si>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</si>
  <si>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</si>
  <si>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</si>
  <si>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</si>
  <si>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</si>
  <si>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</si>
  <si>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</si>
  <si>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</si>
  <si>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</si>
  <si>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</si>
  <si>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</si>
  <si>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</si>
  <si>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</si>
  <si>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</si>
  <si>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</si>
  <si>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</si>
  <si>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</si>
  <si>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</si>
  <si>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</si>
  <si>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</si>
  <si>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</si>
  <si>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</si>
  <si>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</si>
  <si>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</si>
  <si>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</si>
  <si>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</si>
  <si>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</si>
  <si>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</si>
  <si>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</si>
  <si>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</si>
  <si>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</si>
  <si>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</si>
  <si>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</si>
  <si>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</si>
  <si>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</si>
  <si>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</si>
  <si>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</si>
  <si>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</si>
  <si>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</si>
  <si>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</si>
  <si>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</si>
  <si>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</si>
  <si>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</si>
  <si>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</si>
  <si>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</si>
  <si>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</si>
  <si>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</si>
  <si>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</si>
  <si>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</si>
  <si>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</si>
  <si>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</si>
  <si>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</si>
  <si>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</si>
  <si>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</si>
  <si>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</si>
  <si>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</si>
  <si>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</si>
  <si>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</si>
  <si>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</si>
  <si>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</si>
  <si>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</si>
  <si>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</si>
  <si>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</si>
  <si>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</si>
  <si>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</si>
  <si>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</si>
  <si>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</si>
  <si>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</si>
  <si>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</si>
  <si>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</si>
  <si>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</si>
  <si>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</si>
  <si>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</si>
  <si>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</si>
  <si>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</si>
  <si>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</si>
  <si>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</si>
  <si>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</si>
  <si>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</si>
  <si>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</si>
  <si>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</si>
  <si>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</si>
  <si>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</si>
  <si>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</si>
  <si>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</si>
  <si>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</si>
  <si>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</si>
  <si>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</si>
  <si>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</si>
  <si>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</si>
  <si>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</si>
  <si>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</si>
  <si>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</si>
  <si>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</si>
  <si>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</si>
  <si>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</si>
  <si>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</si>
  <si>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</si>
  <si>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</si>
  <si>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</si>
  <si>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</si>
  <si>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</si>
  <si>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</si>
  <si>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</si>
  <si>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</si>
  <si>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</si>
  <si>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</si>
  <si>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</si>
  <si>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</si>
  <si>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</si>
  <si>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</si>
  <si>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</si>
  <si>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</si>
  <si>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</si>
  <si>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</si>
  <si>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</si>
  <si>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</si>
  <si>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</si>
  <si>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</si>
  <si>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</si>
  <si>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</si>
  <si>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</si>
  <si>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</si>
  <si>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</si>
  <si>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</si>
  <si>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</si>
  <si>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</si>
  <si>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</si>
  <si>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</si>
  <si>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</si>
  <si>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</si>
  <si>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</si>
  <si>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</si>
  <si>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</si>
  <si>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</si>
  <si>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</si>
  <si>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</si>
  <si>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</si>
  <si>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</si>
  <si>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</si>
  <si>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</si>
  <si>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</si>
  <si>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</si>
  <si>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</si>
  <si>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</si>
  <si>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</si>
  <si>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</si>
  <si>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</si>
  <si>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</si>
  <si>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</si>
  <si>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</si>
  <si>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</si>
  <si>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</si>
  <si>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</si>
  <si>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</si>
  <si>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</si>
  <si>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</si>
  <si>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</si>
  <si>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</si>
  <si>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</si>
  <si>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</si>
  <si>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</si>
  <si>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</si>
  <si>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</si>
  <si>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</si>
  <si>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</si>
  <si>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</si>
  <si>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</si>
  <si>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</si>
  <si>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</si>
  <si>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</si>
  <si>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</si>
  <si>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</si>
  <si>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</si>
  <si>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</si>
  <si>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</si>
  <si>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</si>
  <si>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</si>
  <si>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</si>
  <si>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</si>
  <si>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</si>
  <si>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</si>
  <si>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</si>
  <si>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</si>
  <si>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</si>
  <si>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</si>
  <si>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</si>
  <si>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</si>
  <si>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</si>
  <si>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</si>
  <si>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</si>
  <si>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</si>
  <si>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</si>
  <si>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</si>
  <si>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</si>
  <si>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</si>
  <si>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</si>
  <si>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</si>
  <si>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</si>
  <si>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</si>
  <si>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</si>
  <si>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</si>
  <si>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</si>
  <si>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</si>
  <si>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</si>
  <si>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</si>
  <si>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</si>
  <si>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</si>
  <si>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</si>
  <si>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</si>
  <si>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</si>
  <si>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</si>
  <si>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</si>
  <si>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</si>
  <si>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</si>
  <si>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</si>
  <si>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</si>
  <si>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</si>
  <si>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</si>
  <si>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</si>
  <si>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</si>
  <si>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</si>
  <si>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</si>
  <si>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</si>
  <si>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</si>
  <si>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</si>
  <si>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</si>
  <si>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</si>
  <si>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</si>
  <si>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</si>
  <si>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</si>
  <si>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</si>
  <si>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</si>
  <si>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</si>
  <si>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</si>
  <si>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</si>
  <si>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</si>
  <si>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</si>
  <si>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</si>
  <si>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</si>
  <si>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</si>
  <si>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</si>
  <si>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</si>
  <si>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</si>
  <si>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</si>
  <si>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</si>
  <si>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</si>
  <si>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</si>
  <si>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</si>
  <si>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</si>
  <si>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</si>
  <si>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</si>
  <si>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</si>
  <si>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</si>
  <si>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</si>
  <si>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</si>
  <si>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</si>
  <si>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</si>
  <si>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</si>
  <si>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</si>
  <si>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</si>
  <si>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</si>
  <si>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</si>
  <si>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</si>
  <si>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</si>
  <si>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</si>
  <si>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</si>
  <si>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</si>
  <si>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</si>
  <si>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</si>
  <si>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</si>
  <si>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</si>
  <si>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</si>
  <si>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</si>
  <si>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</si>
  <si>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</si>
  <si>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</si>
  <si>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</si>
  <si>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</si>
  <si>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</si>
  <si>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</si>
  <si>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</si>
  <si>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</si>
  <si>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</si>
  <si>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</si>
  <si>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</si>
  <si>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</si>
  <si>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</si>
  <si>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</si>
  <si>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</si>
  <si>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</si>
  <si>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</si>
  <si>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</si>
  <si>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</si>
  <si>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</si>
  <si>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</si>
  <si>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</si>
  <si>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</si>
  <si>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</si>
  <si>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</si>
  <si>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</si>
  <si>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</si>
  <si>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</si>
  <si>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</si>
  <si>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</si>
  <si>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</si>
  <si>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</si>
  <si>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</si>
  <si>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</si>
  <si>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</si>
  <si>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</si>
  <si>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</si>
  <si>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</si>
  <si>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</si>
  <si>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</si>
  <si>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</si>
  <si>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</si>
  <si>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</si>
  <si>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</si>
  <si>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</si>
  <si>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</si>
  <si>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</si>
  <si>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</si>
  <si>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</si>
  <si>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</si>
  <si>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</si>
  <si>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</si>
  <si>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</si>
  <si>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</si>
  <si>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</si>
  <si>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</si>
  <si>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</si>
  <si>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</si>
  <si>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</si>
  <si>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</si>
  <si>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</si>
  <si>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</si>
  <si>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</si>
  <si>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</si>
  <si>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</si>
  <si>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</si>
  <si>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</si>
  <si>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</si>
  <si>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</si>
  <si>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</si>
  <si>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</si>
  <si>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</si>
  <si>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</si>
  <si>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</si>
  <si>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</si>
  <si>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</si>
  <si>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</si>
  <si>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</si>
  <si>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</si>
  <si>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</si>
  <si>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</si>
  <si>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</si>
  <si>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</si>
  <si>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</si>
  <si>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</si>
  <si>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</si>
  <si>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</si>
  <si>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</si>
  <si>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</si>
  <si>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</si>
  <si>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</si>
  <si>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</si>
  <si>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</si>
  <si>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</si>
  <si>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</si>
  <si>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</si>
  <si>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</si>
  <si>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</si>
  <si>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</si>
  <si>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</si>
  <si>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</si>
  <si>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</si>
  <si>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</si>
  <si>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</si>
  <si>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</si>
  <si>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</si>
  <si>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</si>
  <si>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</si>
  <si>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</si>
  <si>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</si>
  <si>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</si>
  <si>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</si>
  <si>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</si>
  <si>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</si>
  <si>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</si>
  <si>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</si>
  <si>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</si>
  <si>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</si>
  <si>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</si>
  <si>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</si>
  <si>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</si>
  <si>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</si>
  <si>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</si>
  <si>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</si>
  <si>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</si>
  <si>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</si>
  <si>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</si>
  <si>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</si>
  <si>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</si>
  <si>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</si>
  <si>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</si>
  <si>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</si>
  <si>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</si>
  <si>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</si>
  <si>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</si>
  <si>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</si>
  <si>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</si>
  <si>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</si>
  <si>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</si>
  <si>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</si>
  <si>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</si>
  <si>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</si>
  <si>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</si>
  <si>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</si>
  <si>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</si>
  <si>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</si>
  <si>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</si>
  <si>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</si>
  <si>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</si>
  <si>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</si>
  <si>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</si>
  <si>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</si>
  <si>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</si>
  <si>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</si>
  <si>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</si>
  <si>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</si>
  <si>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</si>
  <si>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</si>
  <si>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</si>
  <si>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</si>
  <si>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</si>
  <si>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</si>
  <si>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</si>
  <si>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</si>
  <si>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</si>
  <si>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</si>
  <si>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</si>
  <si>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</si>
  <si>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</si>
  <si>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</si>
  <si>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</si>
  <si>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</si>
  <si>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</si>
  <si>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</si>
  <si>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</si>
  <si>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</si>
  <si>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</si>
  <si>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</si>
  <si>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</si>
  <si>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</si>
  <si>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</si>
  <si>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</si>
  <si>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</si>
  <si>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</si>
  <si>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</si>
  <si>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</si>
  <si>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</si>
  <si>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</si>
  <si>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</si>
  <si>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</si>
  <si>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</si>
  <si>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</si>
  <si>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</si>
  <si>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</si>
  <si>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</si>
  <si>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</si>
  <si>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</si>
  <si>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</si>
  <si>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</si>
  <si>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</si>
  <si>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</si>
  <si>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</si>
  <si>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</si>
  <si>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</si>
  <si>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</si>
  <si>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</si>
  <si>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</si>
  <si>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</si>
  <si>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</si>
  <si>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</si>
  <si>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</si>
  <si>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</si>
  <si>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</si>
  <si>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</si>
  <si>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</si>
  <si>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</si>
  <si>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</si>
  <si>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</si>
  <si>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</si>
  <si>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</si>
  <si>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</si>
  <si>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</si>
  <si>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</si>
  <si>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</si>
  <si>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</si>
  <si>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</si>
  <si>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</si>
  <si>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</si>
  <si>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</si>
  <si>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</si>
  <si>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</si>
  <si>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</si>
  <si>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</si>
  <si>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</si>
  <si>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</si>
  <si>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</si>
  <si>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</si>
  <si>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</si>
  <si>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</si>
  <si>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</si>
  <si>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</si>
  <si>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</si>
  <si>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</si>
  <si>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</si>
  <si>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</si>
  <si>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</si>
  <si>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</si>
  <si>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</si>
  <si>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</si>
  <si>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</si>
  <si>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</si>
  <si>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</si>
  <si>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</si>
  <si>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</si>
  <si>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</si>
  <si>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</si>
  <si>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</si>
  <si>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</si>
  <si>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</si>
  <si>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</si>
  <si>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</si>
  <si>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</si>
  <si>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</si>
  <si>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</si>
  <si>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</si>
  <si>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</si>
  <si>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</si>
  <si>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</si>
  <si>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</si>
  <si>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</si>
  <si>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</si>
  <si>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</si>
  <si>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</si>
  <si>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</si>
  <si>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</si>
  <si>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</si>
  <si>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</si>
  <si>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</si>
  <si>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</si>
  <si>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</si>
  <si>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</si>
  <si>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</si>
  <si>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</si>
  <si>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</si>
  <si>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</si>
  <si>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</si>
  <si>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</si>
  <si>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</si>
  <si>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</si>
  <si>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</si>
  <si>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</si>
  <si>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</si>
  <si>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</si>
  <si>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</si>
  <si>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</si>
  <si>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</si>
  <si>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</si>
  <si>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</si>
  <si>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</si>
  <si>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</si>
  <si>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</si>
  <si>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</si>
  <si>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</si>
  <si>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</si>
  <si>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</si>
  <si>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</si>
  <si>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</si>
  <si>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</si>
  <si>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</si>
  <si>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</si>
  <si>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</si>
  <si>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</si>
  <si>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</si>
  <si>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</si>
  <si>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</si>
  <si>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</si>
  <si>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</si>
  <si>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</si>
  <si>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</si>
  <si>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</si>
  <si>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</si>
  <si>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</si>
  <si>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</si>
  <si>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</si>
  <si>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</si>
  <si>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</si>
  <si>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</si>
  <si>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</si>
  <si>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</si>
  <si>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</si>
  <si>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</si>
  <si>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</si>
  <si>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</si>
  <si>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</si>
  <si>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</si>
  <si>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</si>
  <si>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</si>
  <si>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</si>
  <si>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</si>
  <si>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</si>
  <si>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</si>
  <si>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</si>
  <si>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</si>
  <si>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</si>
  <si>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</si>
  <si>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</si>
  <si>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</si>
  <si>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</si>
  <si>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</si>
  <si>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</si>
  <si>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</si>
  <si>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</si>
  <si>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</si>
  <si>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</si>
  <si>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</si>
  <si>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</si>
  <si>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</si>
  <si>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</si>
  <si>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</si>
  <si>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</si>
  <si>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</si>
  <si>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</si>
  <si>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</si>
  <si>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</si>
  <si>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</si>
  <si>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</si>
  <si>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</si>
  <si>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</si>
  <si>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</si>
  <si>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</si>
  <si>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</si>
  <si>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</si>
  <si>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</si>
  <si>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</si>
  <si>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</si>
  <si>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</si>
  <si>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</si>
  <si>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</si>
  <si>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</si>
  <si>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</si>
  <si>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</si>
  <si>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</si>
  <si>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</si>
  <si>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</si>
  <si>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</si>
  <si>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</si>
  <si>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</si>
  <si>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</si>
  <si>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</si>
  <si>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</si>
  <si>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</si>
  <si>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</si>
  <si>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</si>
  <si>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</si>
  <si>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</si>
  <si>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</si>
  <si>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</si>
  <si>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</si>
  <si>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</si>
  <si>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</si>
  <si>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</si>
  <si>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</si>
  <si>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</si>
  <si>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</si>
  <si>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</si>
  <si>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</si>
  <si>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</si>
  <si>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</si>
  <si>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</si>
  <si>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</si>
  <si>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</si>
  <si>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</si>
  <si>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</si>
  <si>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</si>
  <si>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</si>
  <si>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</si>
  <si>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</si>
  <si>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</si>
  <si>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</si>
  <si>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</si>
  <si>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</si>
  <si>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</si>
  <si>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</si>
  <si>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</si>
  <si>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</si>
  <si>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</si>
  <si>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</si>
  <si>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</si>
  <si>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</si>
  <si>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</si>
  <si>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</si>
  <si>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</si>
  <si>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</si>
  <si>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</si>
  <si>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</si>
  <si>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</si>
  <si>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</si>
  <si>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</si>
  <si>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</si>
  <si>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</si>
  <si>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</si>
  <si>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</si>
  <si>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</si>
  <si>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</si>
  <si>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</si>
  <si>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</si>
  <si>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</si>
  <si>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</si>
  <si>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</si>
  <si>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</si>
  <si>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</si>
  <si>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</si>
  <si>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</si>
  <si>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</si>
  <si>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</si>
  <si>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</si>
  <si>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</si>
  <si>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</si>
  <si>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</si>
  <si>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</si>
  <si>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</si>
  <si>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</si>
  <si>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</si>
  <si>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</si>
  <si>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</si>
  <si>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</si>
  <si>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</si>
  <si>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</si>
  <si>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</si>
  <si>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</si>
  <si>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</si>
  <si>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</si>
  <si>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</si>
  <si>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</si>
  <si>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</si>
  <si>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</si>
  <si>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</si>
  <si>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</si>
  <si>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</si>
  <si>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</si>
  <si>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</si>
  <si>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</si>
  <si>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</si>
  <si>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</si>
  <si>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</si>
  <si>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</si>
  <si>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</si>
  <si>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</si>
  <si>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</si>
  <si>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</si>
  <si>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</si>
  <si>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</si>
  <si>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</si>
  <si>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</si>
  <si>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</si>
  <si>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</si>
  <si>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</si>
  <si>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</si>
  <si>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</si>
  <si>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</si>
  <si>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</si>
  <si>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</si>
  <si>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</si>
  <si>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</si>
  <si>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</si>
  <si>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</si>
  <si>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</si>
  <si>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</si>
  <si>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</si>
  <si>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</si>
  <si>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</si>
  <si>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</si>
  <si>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</si>
  <si>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</si>
  <si>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</si>
  <si>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</si>
  <si>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</si>
  <si>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</si>
  <si>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</si>
  <si>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</si>
  <si>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</si>
  <si>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</si>
  <si>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</si>
  <si>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</si>
  <si>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</si>
  <si>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</si>
  <si>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</si>
  <si>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</si>
  <si>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</si>
  <si>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</si>
  <si>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</si>
  <si>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</si>
  <si>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</si>
  <si>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</si>
  <si>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</si>
  <si>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</si>
  <si>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</si>
  <si>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</si>
  <si>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</si>
  <si>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</si>
  <si>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</si>
  <si>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</si>
  <si>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</si>
  <si>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</si>
  <si>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</si>
  <si>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</si>
  <si>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</si>
  <si>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</si>
  <si>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</si>
  <si>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</si>
  <si>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</si>
  <si>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</si>
  <si>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</si>
  <si>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</si>
  <si>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</si>
  <si>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</si>
  <si>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</si>
  <si>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</si>
  <si>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</si>
  <si>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</si>
  <si>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</si>
  <si>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</si>
  <si>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</si>
  <si>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</si>
  <si>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</si>
  <si>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</si>
  <si>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</si>
  <si>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</si>
  <si>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</si>
  <si>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</si>
  <si>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</si>
  <si>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</si>
  <si>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</si>
  <si>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</si>
  <si>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</si>
  <si>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</si>
  <si>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</si>
  <si>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</si>
  <si>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</si>
  <si>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</si>
  <si>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</si>
  <si>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</si>
  <si>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</si>
  <si>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</si>
  <si>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</si>
  <si>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</si>
  <si>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</si>
  <si>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</si>
  <si>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</si>
  <si>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</si>
  <si>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</si>
  <si>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</si>
  <si>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</si>
  <si>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</si>
  <si>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</si>
  <si>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</si>
  <si>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</si>
  <si>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</si>
  <si>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</si>
  <si>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</si>
  <si>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</si>
  <si>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</si>
  <si>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</si>
  <si>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</si>
  <si>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</si>
  <si>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</si>
  <si>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</si>
  <si>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</si>
  <si>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</si>
  <si>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</si>
  <si>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</si>
  <si>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</si>
  <si>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</si>
  <si>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</si>
  <si>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</si>
  <si>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</si>
  <si>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</si>
  <si>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</si>
  <si>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</si>
  <si>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</si>
  <si>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</si>
  <si>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</si>
  <si>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</si>
  <si>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</si>
  <si>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</si>
  <si>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</si>
  <si>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</si>
  <si>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</si>
  <si>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</si>
  <si>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</si>
  <si>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</si>
  <si>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</si>
  <si>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</si>
  <si>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</si>
  <si>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</si>
  <si>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</si>
  <si>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</si>
  <si>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</si>
  <si>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</si>
  <si>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</si>
  <si>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</si>
  <si>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</si>
  <si>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</si>
  <si>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</si>
  <si>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</si>
  <si>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</si>
  <si>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</si>
  <si>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</si>
  <si>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</si>
  <si>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</si>
  <si>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</si>
  <si>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</si>
  <si>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</si>
  <si>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</si>
  <si>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</si>
  <si>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</si>
  <si>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</si>
  <si>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</si>
  <si>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</si>
  <si>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</si>
  <si>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</si>
  <si>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</si>
  <si>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</si>
  <si>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</si>
  <si>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</si>
  <si>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</si>
  <si>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</si>
  <si>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</si>
  <si>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</si>
  <si>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</si>
  <si>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</si>
  <si>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</si>
  <si>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</si>
  <si>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</si>
  <si>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</si>
  <si>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</si>
  <si>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</si>
  <si>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</si>
  <si>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</si>
  <si>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</si>
  <si>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</si>
  <si>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</si>
  <si>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</si>
  <si>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</si>
  <si>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</si>
  <si>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</si>
  <si>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</si>
  <si>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</si>
  <si>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</si>
  <si>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</si>
  <si>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</si>
  <si>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</si>
  <si>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</si>
  <si>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</si>
  <si>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</si>
  <si>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</si>
  <si>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</si>
  <si>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</si>
  <si>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</si>
  <si>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</si>
  <si>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</si>
  <si>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</si>
  <si>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</si>
  <si>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</si>
  <si>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</si>
  <si>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</si>
  <si>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</si>
  <si>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</si>
  <si>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</si>
  <si>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</si>
  <si>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</si>
  <si>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</si>
  <si>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</si>
  <si>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</si>
  <si>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</si>
  <si>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</si>
  <si>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</si>
  <si>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</si>
  <si>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</si>
  <si>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</si>
  <si>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</si>
  <si>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</si>
  <si>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</si>
  <si>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</si>
  <si>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</si>
  <si>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</si>
  <si>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</si>
  <si>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</si>
  <si>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</si>
  <si>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</si>
  <si>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</si>
  <si>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</si>
  <si>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</si>
  <si>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</si>
  <si>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</si>
  <si>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</si>
  <si>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</si>
  <si>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</si>
  <si>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</si>
  <si>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</si>
  <si>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</si>
  <si>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</si>
  <si>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</si>
  <si>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</si>
  <si>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</si>
  <si>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</si>
  <si>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</si>
  <si>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</si>
  <si>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</si>
  <si>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</si>
  <si>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</si>
  <si>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</si>
  <si>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</si>
  <si>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</si>
  <si>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</si>
  <si>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</si>
  <si>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</si>
  <si>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</si>
  <si>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</si>
  <si>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</si>
  <si>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</si>
  <si>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</si>
  <si>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</si>
  <si>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</si>
  <si>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</si>
  <si>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</si>
  <si>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</si>
  <si>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</si>
  <si>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</si>
  <si>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</si>
  <si>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</si>
  <si>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</si>
  <si>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</si>
  <si>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</si>
  <si>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</si>
  <si>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</si>
  <si>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</si>
  <si>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</si>
  <si>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</si>
  <si>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</si>
  <si>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</si>
  <si>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</si>
  <si>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</si>
  <si>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</si>
  <si>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</si>
  <si>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</si>
  <si>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</si>
  <si>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</si>
  <si>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</si>
  <si>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</si>
  <si>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</si>
  <si>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</si>
  <si>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</si>
  <si>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</si>
  <si>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</si>
  <si>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</si>
  <si>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</si>
  <si>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</si>
  <si>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</si>
  <si>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</si>
  <si>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</si>
  <si>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</si>
  <si>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</si>
  <si>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</si>
  <si>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</si>
  <si>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</si>
  <si>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</si>
  <si>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</si>
  <si>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</si>
  <si>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</si>
  <si>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</si>
  <si>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</si>
  <si>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</si>
  <si>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</si>
  <si>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</si>
  <si>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</si>
  <si>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</si>
  <si>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</si>
  <si>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</si>
  <si>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</si>
  <si>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</si>
  <si>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</si>
  <si>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</si>
  <si>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</si>
  <si>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</si>
  <si>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</si>
  <si>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</si>
  <si>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</si>
  <si>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</si>
  <si>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</si>
  <si>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</si>
  <si>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</si>
  <si>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</si>
  <si>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</si>
  <si>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</si>
  <si>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</si>
  <si>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</si>
  <si>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</si>
  <si>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</si>
  <si>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</si>
  <si>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</si>
  <si>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</si>
  <si>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</si>
  <si>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</si>
  <si>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</si>
  <si>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</si>
  <si>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</si>
  <si>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</si>
  <si>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</si>
  <si>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</si>
  <si>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</si>
  <si>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</si>
  <si>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</si>
  <si>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</si>
  <si>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</si>
  <si>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</si>
  <si>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</si>
  <si>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</si>
  <si>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</si>
  <si>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</si>
  <si>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</si>
  <si>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</si>
  <si>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</si>
  <si>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</si>
  <si>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</si>
  <si>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</si>
  <si>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</si>
  <si>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</si>
  <si>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</si>
  <si>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</si>
  <si>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</si>
  <si>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</si>
  <si>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</si>
  <si>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</si>
  <si>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</si>
  <si>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</si>
  <si>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</si>
  <si>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</si>
  <si>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</si>
  <si>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</si>
  <si>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</si>
  <si>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</si>
  <si>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</si>
  <si>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</si>
  <si>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</si>
  <si>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</si>
  <si>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</si>
  <si>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</si>
  <si>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</si>
  <si>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</si>
  <si>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</si>
  <si>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</si>
  <si>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</si>
  <si>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</si>
  <si>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</si>
  <si>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</si>
  <si>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</si>
  <si>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</si>
  <si>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</si>
  <si>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</si>
  <si>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</si>
  <si>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</si>
  <si>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</si>
  <si>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</si>
  <si>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</si>
  <si>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</si>
  <si>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</si>
  <si>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</si>
  <si>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</si>
  <si>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</si>
  <si>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</si>
  <si>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</si>
  <si>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</si>
  <si>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</si>
  <si>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</si>
  <si>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</si>
  <si>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</si>
  <si>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</si>
  <si>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</si>
  <si>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</si>
  <si>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</si>
  <si>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</si>
  <si>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</si>
  <si>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</si>
  <si>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</si>
  <si>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</si>
  <si>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</si>
  <si>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</si>
  <si>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</si>
  <si>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</si>
  <si>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</si>
  <si>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</si>
  <si>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</si>
  <si>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</si>
  <si>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</si>
  <si>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</si>
  <si>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</si>
  <si>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</si>
  <si>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</si>
  <si>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</si>
  <si>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</si>
  <si>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</si>
  <si>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</si>
  <si>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</si>
  <si>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</si>
  <si>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</si>
  <si>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</si>
  <si>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</si>
  <si>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</si>
  <si>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</si>
  <si>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</si>
  <si>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</si>
  <si>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</si>
  <si>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</si>
  <si>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</si>
  <si>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</si>
  <si>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</si>
  <si>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</si>
  <si>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</si>
  <si>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</si>
  <si>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</si>
  <si>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</si>
  <si>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</si>
  <si>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</si>
  <si>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</si>
  <si>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</si>
  <si>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</si>
  <si>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</si>
  <si>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</si>
  <si>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</si>
  <si>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</si>
  <si>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</si>
  <si>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</si>
  <si>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</si>
  <si>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</si>
  <si>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</si>
  <si>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</si>
  <si>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</si>
  <si>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</si>
  <si>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</si>
  <si>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</si>
  <si>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</si>
  <si>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</si>
  <si>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</si>
  <si>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</si>
  <si>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</si>
  <si>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</si>
  <si>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</si>
  <si>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</si>
  <si>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</si>
  <si>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</si>
  <si>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</si>
  <si>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</si>
  <si>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</si>
  <si>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</si>
  <si>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</si>
  <si>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</si>
  <si>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</si>
  <si>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</si>
  <si>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</si>
  <si>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</si>
  <si>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</si>
  <si>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</si>
  <si>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</si>
  <si>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</si>
  <si>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</si>
  <si>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</si>
  <si>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</si>
  <si>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</si>
  <si>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</si>
  <si>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</si>
  <si>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</si>
  <si>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</si>
  <si>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</si>
  <si>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</si>
  <si>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</si>
  <si>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</si>
  <si>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</si>
  <si>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</si>
  <si>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</si>
  <si>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</si>
  <si>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</si>
  <si>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</si>
  <si>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</si>
  <si>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</si>
  <si>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</si>
  <si>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</si>
  <si>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</si>
  <si>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</si>
  <si>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</si>
  <si>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</si>
  <si>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</si>
  <si>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</si>
  <si>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</si>
  <si>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</si>
  <si>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</si>
  <si>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</si>
  <si>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</si>
  <si>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</si>
  <si>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</si>
  <si>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</si>
  <si>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</si>
  <si>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</si>
  <si>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</si>
  <si>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</si>
  <si>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</si>
  <si>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</si>
  <si>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</si>
  <si>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</si>
  <si>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</si>
  <si>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</si>
  <si>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</si>
  <si>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</si>
  <si>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</si>
  <si>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</si>
  <si>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</si>
  <si>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</si>
  <si>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</si>
  <si>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</si>
  <si>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</si>
  <si>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</si>
  <si>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</si>
  <si>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</si>
  <si>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</si>
  <si>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</si>
  <si>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</si>
  <si>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</si>
  <si>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</si>
  <si>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</si>
  <si>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</si>
  <si>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</si>
  <si>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</si>
  <si>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</si>
  <si>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</si>
  <si>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</si>
  <si>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</si>
  <si>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</si>
  <si>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</si>
  <si>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</si>
  <si>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</si>
  <si>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</si>
  <si>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</si>
  <si>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</si>
  <si>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</si>
  <si>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</si>
  <si>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</si>
  <si>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</si>
  <si>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</si>
  <si>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</si>
  <si>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</si>
  <si>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</si>
  <si>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</si>
  <si>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</si>
  <si>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</si>
  <si>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</si>
  <si>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</si>
  <si>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</si>
  <si>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</si>
  <si>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</si>
  <si>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</si>
  <si>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</si>
  <si>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</si>
  <si>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</si>
  <si>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</si>
  <si>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</si>
  <si>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</si>
  <si>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</si>
  <si>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</si>
  <si>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</si>
  <si>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</si>
  <si>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</si>
  <si>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</si>
  <si>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</si>
  <si>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</si>
  <si>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</si>
  <si>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</si>
  <si>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</si>
  <si>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</si>
  <si>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</si>
  <si>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</si>
  <si>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</si>
  <si>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</si>
  <si>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</si>
  <si>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</si>
  <si>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</si>
  <si>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</si>
  <si>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</si>
  <si>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</si>
  <si>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</si>
  <si>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</si>
  <si>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</si>
  <si>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</si>
  <si>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</si>
  <si>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</si>
  <si>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</si>
  <si>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</si>
  <si>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</si>
  <si>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</si>
  <si>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</si>
  <si>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</si>
  <si>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</si>
  <si>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</si>
  <si>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</si>
  <si>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</si>
  <si>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</si>
  <si>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</si>
  <si>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</si>
  <si>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</si>
  <si>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</si>
  <si>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</si>
  <si>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</si>
  <si>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</si>
  <si>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</si>
  <si>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</si>
  <si>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</si>
  <si>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</si>
  <si>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</si>
  <si>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</si>
  <si>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</si>
  <si>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</si>
  <si>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</si>
  <si>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</si>
  <si>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</si>
  <si>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</si>
  <si>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</si>
  <si>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</si>
  <si>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</si>
  <si>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</si>
  <si>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</si>
  <si>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</si>
  <si>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</si>
  <si>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</si>
  <si>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</si>
  <si>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</si>
  <si>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</si>
  <si>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</si>
  <si>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</si>
  <si>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</si>
  <si>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</si>
  <si>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</si>
  <si>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</si>
  <si>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</si>
  <si>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</si>
  <si>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</si>
  <si>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</si>
  <si>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</si>
  <si>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</si>
  <si>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</si>
  <si>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</si>
  <si>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</si>
  <si>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</si>
  <si>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</si>
  <si>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</si>
  <si>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</si>
  <si>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</si>
  <si>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</si>
  <si>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</si>
  <si>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</si>
  <si>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</si>
  <si>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</si>
  <si>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</si>
  <si>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</si>
  <si>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</si>
  <si>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</si>
  <si>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</si>
  <si>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</si>
  <si>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</si>
  <si>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</si>
  <si>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</si>
  <si>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</si>
  <si>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</si>
  <si>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</si>
  <si>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</si>
  <si>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</si>
  <si>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</si>
  <si>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</si>
  <si>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</si>
  <si>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</si>
  <si>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</si>
  <si>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</si>
  <si>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</si>
  <si>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</si>
  <si>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</si>
  <si>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</si>
  <si>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</si>
  <si>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</si>
  <si>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</si>
  <si>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</si>
  <si>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</si>
  <si>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</si>
  <si>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</si>
  <si>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</si>
  <si>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</si>
  <si>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</si>
  <si>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</si>
  <si>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</si>
  <si>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</si>
  <si>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</si>
  <si>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</si>
  <si>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</si>
  <si>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</si>
  <si>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</si>
  <si>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</si>
  <si>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</si>
  <si>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</si>
  <si>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</si>
  <si>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</si>
  <si>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</si>
  <si>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</si>
  <si>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</si>
  <si>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</si>
  <si>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</si>
  <si>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</si>
  <si>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</si>
  <si>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</si>
  <si>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</si>
  <si>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</si>
  <si>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</si>
  <si>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</si>
  <si>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</si>
  <si>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</si>
  <si>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</si>
  <si>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</si>
  <si>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</si>
  <si>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</si>
  <si>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</si>
  <si>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</si>
  <si>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</si>
  <si>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</si>
  <si>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</si>
  <si>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</si>
  <si>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</si>
  <si>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</si>
  <si>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</si>
  <si>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</si>
  <si>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</si>
  <si>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</si>
  <si>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</si>
  <si>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</si>
  <si>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</si>
  <si>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</si>
  <si>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</si>
  <si>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</si>
  <si>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</si>
  <si>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</si>
  <si>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</si>
  <si>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</si>
  <si>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</si>
  <si>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</si>
  <si>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</si>
  <si>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</si>
  <si>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</si>
  <si>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</si>
  <si>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</si>
  <si>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</si>
  <si>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</si>
  <si>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</si>
  <si>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</si>
  <si>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</si>
  <si>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</si>
  <si>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</si>
  <si>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</si>
  <si>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</si>
  <si>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</si>
  <si>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</si>
  <si>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</si>
  <si>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</si>
  <si>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</si>
  <si>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</si>
  <si>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</si>
  <si>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</si>
  <si>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</si>
  <si>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</si>
  <si>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</si>
  <si>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</si>
  <si>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</si>
  <si>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</si>
  <si>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</si>
  <si>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</si>
  <si>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</si>
  <si>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</si>
  <si>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</si>
  <si>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</si>
  <si>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</si>
  <si>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</si>
  <si>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</si>
  <si>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</si>
  <si>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</si>
  <si>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</si>
  <si>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</si>
  <si>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</si>
  <si>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</si>
  <si>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</si>
  <si>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</si>
  <si>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</si>
  <si>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</si>
  <si>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</si>
  <si>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</si>
  <si>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</si>
  <si>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</si>
  <si>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</si>
  <si>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</si>
  <si>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</si>
  <si>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</si>
  <si>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</si>
  <si>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</si>
  <si>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</si>
  <si>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</si>
  <si>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</si>
  <si>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</si>
  <si>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</si>
  <si>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</si>
  <si>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</si>
  <si>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</si>
  <si>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</si>
  <si>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</si>
  <si>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</si>
  <si>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</si>
  <si>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</si>
  <si>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</si>
  <si>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</si>
  <si>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</si>
  <si>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</si>
  <si>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</si>
  <si>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</si>
  <si>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</si>
  <si>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</si>
  <si>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</si>
  <si>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</si>
  <si>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</si>
  <si>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</si>
  <si>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</si>
  <si>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</si>
  <si>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</si>
  <si>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</si>
  <si>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</si>
  <si>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</si>
  <si>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</si>
  <si>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</si>
  <si>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</si>
  <si>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</si>
  <si>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</si>
  <si>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</si>
  <si>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</si>
  <si>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</si>
  <si>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</si>
  <si>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</si>
  <si>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</si>
  <si>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</si>
  <si>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</si>
  <si>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</si>
  <si>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</si>
  <si>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</si>
  <si>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</si>
  <si>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</si>
  <si>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</si>
  <si>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</si>
  <si>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</si>
  <si>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</si>
  <si>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</si>
  <si>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</si>
  <si>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</si>
  <si>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</si>
  <si>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</si>
  <si>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</si>
  <si>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</si>
  <si>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</si>
  <si>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</si>
  <si>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</si>
  <si>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</si>
  <si>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</si>
  <si>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</si>
  <si>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</si>
  <si>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</si>
  <si>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</si>
  <si>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</si>
  <si>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</si>
  <si>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</si>
  <si>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</si>
  <si>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</si>
  <si>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</si>
  <si>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</si>
  <si>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</si>
  <si>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</si>
  <si>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</si>
  <si>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</si>
  <si>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</si>
  <si>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</si>
  <si>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</si>
  <si>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</si>
  <si>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</si>
  <si>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</si>
  <si>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</si>
  <si>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</si>
  <si>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</si>
  <si>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</si>
  <si>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</si>
  <si>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</si>
  <si>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</si>
  <si>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</si>
  <si>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</si>
  <si>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</si>
  <si>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</si>
  <si>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</si>
  <si>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</si>
  <si>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</si>
  <si>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</si>
  <si>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</si>
  <si>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</si>
  <si>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</si>
  <si>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</si>
  <si>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</si>
  <si>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</si>
  <si>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</si>
  <si>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</si>
  <si>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</si>
  <si>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</si>
  <si>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</si>
  <si>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</si>
  <si>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</si>
  <si>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</si>
  <si>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</si>
  <si>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</si>
  <si>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</si>
  <si>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</si>
  <si>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</si>
  <si>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</si>
  <si>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</si>
  <si>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</si>
  <si>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</si>
  <si>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</si>
  <si>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</si>
  <si>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</si>
  <si>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</si>
  <si>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</si>
  <si>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</si>
  <si>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</si>
  <si>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</si>
  <si>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</si>
  <si>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</si>
  <si>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</si>
  <si>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</si>
  <si>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</si>
  <si>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</si>
  <si>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</si>
  <si>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</si>
  <si>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</si>
  <si>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</si>
  <si>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</si>
  <si>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</si>
  <si>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</si>
  <si>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</si>
  <si>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</si>
  <si>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</si>
  <si>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</si>
  <si>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</si>
  <si>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</si>
  <si>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</si>
  <si>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</si>
  <si>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</si>
  <si>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</si>
  <si>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</si>
  <si>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</si>
  <si>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</si>
  <si>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</si>
  <si>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</si>
  <si>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</si>
  <si>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</si>
  <si>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</si>
  <si>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</si>
  <si>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</si>
  <si>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</si>
  <si>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</si>
  <si>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</si>
  <si>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</si>
  <si>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</si>
  <si>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</si>
  <si>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</si>
  <si>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</si>
  <si>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</si>
  <si>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</si>
  <si>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</si>
  <si>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</si>
  <si>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</si>
  <si>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</si>
  <si>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</si>
  <si>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</si>
  <si>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</si>
  <si>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</si>
  <si>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</si>
  <si>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</si>
  <si>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</si>
  <si>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</si>
  <si>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</si>
  <si>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</si>
  <si>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</si>
  <si>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</si>
  <si>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</si>
  <si>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</si>
  <si>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</si>
  <si>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</si>
  <si>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</si>
  <si>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</si>
  <si>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</si>
  <si>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</si>
  <si>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</si>
  <si>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</si>
  <si>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</si>
  <si>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</si>
  <si>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</si>
  <si>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</si>
  <si>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</si>
  <si>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</si>
  <si>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</si>
  <si>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</si>
  <si>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</si>
  <si>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</si>
  <si>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</si>
  <si>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</si>
  <si>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</si>
  <si>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</si>
  <si>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</si>
  <si>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</si>
  <si>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</si>
  <si>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</si>
  <si>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</si>
  <si>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</si>
  <si>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</si>
  <si>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</si>
  <si>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</si>
  <si>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</si>
  <si>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</si>
  <si>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</si>
  <si>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</si>
  <si>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</si>
  <si>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</si>
  <si>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</si>
  <si>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</si>
  <si>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</si>
  <si>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</si>
  <si>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</si>
  <si>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</si>
  <si>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</si>
  <si>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</si>
  <si>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</si>
  <si>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</si>
  <si>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</si>
  <si>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</si>
  <si>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</si>
  <si>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</si>
  <si>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</si>
  <si>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</si>
  <si>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</si>
  <si>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</si>
  <si>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</si>
  <si>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</si>
  <si>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</si>
  <si>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</si>
  <si>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</si>
  <si>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</si>
  <si>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</si>
  <si>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</si>
  <si>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</si>
  <si>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</si>
  <si>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</si>
  <si>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</si>
  <si>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</si>
  <si>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</si>
  <si>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</si>
  <si>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</si>
  <si>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</si>
  <si>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</si>
  <si>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</si>
  <si>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</si>
  <si>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</si>
  <si>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</si>
  <si>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</si>
  <si>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</si>
  <si>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</si>
  <si>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</si>
  <si>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</si>
  <si>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</si>
  <si>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</si>
  <si>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</si>
  <si>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</si>
  <si>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</si>
  <si>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</si>
  <si>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</si>
  <si>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</si>
  <si>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</si>
  <si>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</si>
  <si>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</si>
  <si>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</si>
  <si>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</si>
  <si>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</si>
  <si>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</si>
  <si>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</si>
  <si>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</si>
  <si>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</si>
  <si>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</si>
  <si>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</si>
  <si>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</si>
  <si>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</si>
  <si>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</si>
  <si>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</si>
  <si>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</si>
  <si>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</si>
  <si>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</si>
  <si>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</si>
  <si>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</si>
  <si>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</si>
  <si>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</si>
  <si>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</si>
  <si>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</si>
  <si>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</si>
  <si>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</si>
  <si>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</si>
  <si>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</si>
  <si>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</si>
  <si>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</si>
  <si>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</si>
  <si>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</si>
  <si>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</si>
  <si>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</si>
  <si>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</si>
  <si>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</si>
  <si>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</si>
  <si>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</si>
  <si>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</si>
  <si>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</si>
  <si>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</si>
  <si>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</si>
  <si>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</si>
  <si>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</si>
  <si>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</si>
  <si>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</si>
  <si>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</si>
  <si>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</si>
  <si>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</si>
  <si>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</si>
  <si>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</si>
  <si>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</si>
  <si>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</si>
  <si>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</si>
  <si>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</si>
  <si>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</si>
  <si>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</si>
  <si>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</si>
  <si>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</si>
  <si>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</si>
  <si>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</si>
  <si>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</si>
  <si>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</si>
  <si>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</si>
  <si>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</si>
  <si>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</si>
  <si>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</si>
  <si>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</si>
  <si>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</si>
  <si>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</si>
  <si>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</si>
  <si>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</si>
  <si>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</si>
  <si>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</si>
  <si>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</si>
  <si>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</si>
  <si>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</si>
  <si>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</si>
  <si>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</si>
  <si>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</si>
  <si>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</si>
  <si>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</si>
  <si>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</si>
  <si>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</si>
  <si>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</si>
  <si>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</si>
  <si>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</si>
  <si>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</si>
  <si>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</si>
  <si>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</si>
  <si>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</si>
  <si>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</si>
  <si>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</si>
  <si>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</si>
  <si>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</si>
  <si>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</si>
  <si>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</si>
  <si>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</si>
  <si>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</si>
  <si>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</si>
  <si>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</si>
  <si>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</si>
  <si>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</si>
  <si>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</si>
  <si>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</si>
  <si>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</si>
  <si>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</si>
  <si>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</si>
  <si>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</si>
  <si>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</si>
  <si>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</si>
  <si>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</si>
  <si>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</si>
  <si>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</si>
  <si>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</si>
  <si>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</si>
  <si>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</si>
  <si>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</si>
  <si>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</si>
  <si>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</si>
  <si>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</si>
  <si>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</si>
  <si>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</si>
  <si>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</si>
  <si>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</si>
  <si>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</si>
  <si>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</si>
  <si>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</si>
  <si>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</si>
  <si>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</si>
  <si>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</si>
  <si>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</si>
  <si>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</si>
  <si>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</si>
  <si>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</si>
  <si>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</si>
  <si>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</si>
  <si>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</si>
  <si>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</si>
  <si>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</si>
  <si>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</si>
  <si>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</si>
  <si>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</si>
  <si>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</si>
  <si>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</si>
  <si>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</si>
  <si>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</si>
  <si>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</si>
  <si>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</si>
  <si>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</si>
  <si>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</si>
  <si>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</si>
  <si>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</si>
  <si>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</si>
  <si>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</si>
  <si>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</si>
  <si>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</si>
  <si>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</si>
  <si>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</si>
  <si>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</si>
  <si>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</si>
  <si>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</si>
  <si>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</si>
  <si>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</si>
  <si>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</si>
  <si>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</si>
  <si>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</si>
  <si>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</si>
  <si>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</si>
  <si>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</si>
  <si>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</si>
  <si>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</si>
  <si>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</si>
  <si>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</si>
  <si>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</si>
  <si>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</si>
  <si>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</si>
  <si>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</si>
  <si>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</si>
  <si>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</si>
  <si>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</si>
  <si>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</si>
  <si>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</si>
  <si>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</si>
  <si>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</si>
  <si>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</si>
  <si>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</si>
  <si>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</si>
  <si>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</si>
  <si>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</si>
  <si>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</si>
  <si>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</si>
  <si>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</si>
  <si>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</si>
  <si>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</si>
  <si>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</si>
  <si>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</si>
  <si>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</si>
  <si>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</si>
  <si>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</si>
  <si>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</si>
  <si>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</si>
  <si>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</si>
  <si>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</si>
  <si>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</si>
  <si>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</si>
  <si>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</si>
  <si>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</si>
  <si>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</si>
  <si>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</si>
  <si>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</si>
  <si>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</si>
  <si>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</si>
  <si>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</si>
  <si>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</si>
  <si>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</si>
  <si>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</si>
  <si>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</si>
  <si>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</si>
  <si>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</si>
  <si>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</si>
  <si>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</si>
  <si>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</si>
  <si>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</si>
  <si>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</si>
  <si>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</si>
  <si>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</si>
  <si>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</si>
  <si>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</si>
  <si>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</si>
  <si>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</si>
  <si>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</si>
  <si>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</si>
  <si>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</si>
  <si>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</si>
  <si>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</si>
  <si>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</si>
  <si>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</si>
  <si>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</si>
  <si>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</si>
  <si>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</si>
  <si>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</si>
  <si>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</si>
  <si>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</si>
  <si>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</si>
  <si>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</si>
  <si>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</si>
  <si>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</si>
  <si>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</si>
  <si>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</si>
  <si>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</si>
  <si>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</si>
  <si>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</si>
  <si>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</si>
  <si>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</si>
  <si>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</si>
  <si>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</si>
  <si>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</si>
  <si>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</si>
  <si>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</si>
  <si>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</si>
  <si>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</si>
  <si>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</si>
  <si>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</si>
  <si>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</si>
  <si>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</si>
  <si>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</si>
  <si>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</si>
  <si>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</si>
  <si>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</si>
  <si>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</si>
  <si>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</si>
  <si>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</si>
  <si>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</si>
  <si>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</si>
  <si>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</si>
  <si>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</si>
  <si>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</si>
  <si>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</si>
  <si>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</si>
  <si>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</si>
  <si>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</si>
  <si>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</si>
  <si>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</si>
  <si>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</si>
  <si>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</si>
  <si>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</si>
  <si>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</si>
  <si>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</si>
  <si>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</si>
  <si>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</si>
  <si>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</si>
  <si>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</si>
  <si>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</si>
  <si>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</si>
  <si>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</si>
  <si>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</si>
  <si>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</si>
  <si>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</si>
  <si>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</si>
  <si>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</si>
  <si>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</si>
  <si>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</si>
  <si>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</si>
  <si>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</si>
  <si>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</si>
  <si>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</si>
  <si>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</si>
  <si>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</si>
  <si>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</si>
  <si>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</si>
  <si>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</si>
  <si>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</si>
  <si>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</si>
  <si>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</si>
  <si>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</si>
  <si>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</si>
  <si>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</si>
  <si>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</si>
  <si>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</si>
  <si>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</si>
  <si>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</si>
  <si>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</si>
  <si>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</si>
  <si>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</si>
  <si>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</si>
  <si>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</si>
  <si>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</si>
  <si>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</si>
  <si>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</si>
  <si>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</si>
  <si>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</si>
  <si>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</si>
  <si>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</si>
  <si>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</si>
  <si>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</si>
  <si>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</si>
  <si>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</si>
  <si>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</si>
  <si>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</si>
  <si>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</si>
  <si>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</si>
  <si>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</si>
  <si>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</si>
  <si>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</si>
  <si>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</si>
  <si>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</si>
  <si>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</si>
  <si>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</si>
  <si>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</si>
  <si>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</si>
  <si>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</si>
  <si>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</si>
  <si>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</si>
  <si>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</si>
  <si>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</si>
  <si>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</si>
  <si>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</si>
  <si>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</si>
  <si>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</si>
  <si>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</si>
  <si>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</si>
  <si>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</si>
  <si>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</si>
  <si>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</si>
  <si>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</si>
  <si>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</si>
  <si>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</si>
  <si>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</si>
  <si>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</si>
  <si>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</si>
  <si>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</si>
  <si>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</si>
  <si>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</si>
  <si>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</si>
  <si>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</si>
  <si>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</si>
  <si>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</si>
  <si>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</si>
  <si>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</si>
  <si>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</si>
  <si>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</si>
  <si>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</si>
  <si>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</si>
  <si>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</si>
  <si>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</si>
  <si>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</si>
  <si>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</si>
  <si>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</si>
  <si>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</si>
  <si>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</si>
  <si>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</si>
  <si>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</si>
  <si>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</si>
  <si>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</si>
  <si>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</si>
  <si>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</si>
  <si>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</si>
  <si>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</si>
  <si>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</si>
  <si>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</si>
  <si>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</si>
  <si>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</si>
  <si>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</si>
  <si>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</si>
  <si>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</si>
  <si>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</si>
  <si>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</si>
  <si>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</si>
  <si>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</si>
  <si>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</si>
  <si>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</si>
  <si>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</si>
  <si>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</si>
  <si>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</si>
  <si>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</si>
  <si>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</si>
  <si>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</si>
  <si>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</si>
  <si>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</si>
  <si>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</si>
  <si>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</si>
  <si>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</si>
  <si>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</si>
  <si>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</si>
  <si>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</si>
  <si>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</si>
  <si>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</si>
  <si>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</si>
  <si>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</si>
  <si>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</si>
  <si>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</si>
  <si>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</si>
  <si>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</si>
  <si>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</si>
  <si>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</si>
  <si>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</si>
  <si>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</si>
  <si>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</si>
  <si>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</si>
  <si>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</si>
  <si>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</si>
  <si>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</si>
  <si>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</si>
  <si>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</si>
  <si>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</si>
  <si>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</si>
  <si>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</si>
  <si>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</si>
  <si>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</si>
  <si>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</si>
  <si>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</si>
  <si>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</si>
  <si>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</si>
  <si>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</si>
  <si>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</si>
  <si>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</si>
  <si>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</si>
  <si>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</si>
  <si>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</si>
  <si>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</si>
  <si>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</si>
  <si>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</si>
  <si>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</si>
  <si>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</si>
  <si>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</si>
  <si>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</si>
  <si>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</si>
  <si>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</si>
  <si>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</si>
  <si>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</si>
  <si>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</si>
  <si>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</si>
  <si>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</si>
  <si>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</si>
  <si>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</si>
  <si>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</si>
  <si>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</si>
  <si>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</si>
  <si>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</si>
  <si>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</si>
  <si>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</si>
  <si>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</si>
  <si>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</si>
  <si>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</si>
  <si>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</si>
  <si>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</si>
  <si>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</si>
  <si>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</si>
  <si>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</si>
  <si>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</si>
  <si>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</si>
  <si>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</si>
  <si>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</si>
  <si>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</si>
  <si>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</si>
  <si>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</si>
  <si>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</si>
  <si>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</si>
  <si>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</si>
  <si>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</si>
  <si>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</si>
  <si>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</si>
  <si>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</si>
  <si>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</si>
  <si>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</si>
  <si>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</si>
  <si>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</si>
  <si>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</si>
  <si>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</si>
  <si>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</si>
  <si>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</si>
  <si>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</si>
  <si>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</si>
  <si>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</si>
  <si>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</si>
  <si>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</si>
  <si>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</si>
  <si>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</si>
  <si>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</si>
  <si>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</si>
  <si>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</si>
  <si>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</si>
  <si>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</si>
  <si>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</si>
  <si>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</si>
  <si>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</si>
  <si>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</si>
  <si>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</si>
  <si>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</si>
  <si>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</si>
  <si>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</si>
  <si>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</si>
  <si>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</si>
  <si>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</si>
  <si>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</si>
  <si>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</si>
  <si>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</si>
  <si>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</si>
  <si>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</si>
  <si>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</si>
  <si>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</si>
  <si>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</si>
  <si>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</si>
  <si>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</si>
  <si>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</si>
  <si>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</si>
  <si>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</si>
  <si>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</si>
  <si>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</si>
  <si>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</si>
  <si>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</si>
  <si>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</si>
  <si>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</si>
  <si>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</si>
  <si>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</si>
  <si>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</si>
  <si>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</si>
  <si>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</si>
  <si>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</si>
  <si>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</si>
  <si>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</si>
  <si>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</si>
  <si>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</si>
  <si>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</si>
  <si>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</si>
  <si>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</si>
  <si>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</si>
  <si>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</si>
  <si>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</si>
  <si>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</si>
  <si>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</si>
  <si>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</si>
  <si>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</si>
  <si>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</si>
  <si>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</si>
  <si>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</si>
  <si>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</si>
  <si>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</si>
  <si>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</si>
  <si>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</si>
  <si>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</si>
  <si>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</si>
  <si>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</si>
  <si>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</si>
  <si>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</si>
  <si>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</si>
  <si>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</si>
  <si>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</si>
  <si>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</si>
  <si>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</si>
  <si>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</si>
  <si>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</si>
  <si>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</si>
  <si>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</si>
  <si>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</si>
  <si>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</si>
  <si>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</si>
  <si>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</si>
  <si>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</si>
  <si>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</si>
  <si>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</si>
  <si>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</si>
  <si>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</si>
  <si>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</si>
  <si>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</si>
  <si>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</si>
  <si>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</si>
  <si>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</si>
  <si>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</si>
  <si>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</si>
  <si>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</si>
  <si>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</si>
  <si>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</si>
  <si>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</si>
  <si>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</si>
  <si>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</si>
  <si>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</si>
  <si>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</si>
  <si>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</si>
  <si>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</si>
  <si>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</si>
  <si>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</si>
  <si>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</si>
  <si>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</si>
  <si>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</si>
  <si>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</si>
  <si>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</si>
  <si>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</si>
  <si>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</si>
  <si>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</si>
  <si>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</si>
  <si>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</si>
  <si>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</si>
  <si>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</si>
  <si>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</si>
  <si>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</si>
  <si>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</si>
  <si>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</si>
  <si>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</si>
  <si>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</si>
  <si>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</si>
  <si>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</si>
  <si>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</si>
  <si>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</si>
  <si>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</si>
  <si>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</si>
  <si>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</si>
  <si>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</si>
  <si>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</si>
  <si>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</si>
  <si>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</si>
  <si>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</si>
  <si>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</si>
  <si>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</si>
  <si>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</si>
  <si>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</si>
  <si>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</si>
  <si>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</si>
  <si>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</si>
  <si>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</si>
  <si>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</si>
  <si>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</si>
  <si>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</si>
  <si>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</si>
  <si>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</si>
  <si>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</si>
  <si>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</si>
  <si>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</si>
  <si>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</si>
  <si>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</si>
  <si>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</si>
  <si>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</si>
  <si>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</si>
  <si>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</si>
  <si>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</si>
  <si>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</si>
  <si>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</si>
  <si>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</si>
  <si>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</si>
  <si>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</si>
  <si>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</si>
  <si>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</si>
  <si>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</si>
  <si>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</si>
  <si>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</si>
  <si>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</si>
  <si>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</si>
  <si>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</si>
  <si>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</si>
  <si>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</si>
  <si>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</si>
  <si>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</si>
  <si>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</si>
  <si>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</si>
  <si>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</si>
  <si>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</si>
  <si>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</si>
  <si>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</si>
  <si>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</si>
  <si>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</si>
  <si>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</si>
  <si>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</si>
  <si>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</si>
  <si>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</si>
  <si>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</si>
  <si>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</si>
  <si>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</si>
  <si>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</si>
  <si>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</si>
  <si>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</si>
  <si>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</si>
  <si>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</si>
  <si>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</si>
  <si>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</si>
  <si>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</si>
  <si>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</si>
  <si>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</si>
  <si>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</si>
  <si>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</si>
  <si>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</si>
  <si>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</si>
  <si>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</si>
  <si>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</si>
  <si>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</si>
  <si>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</si>
  <si>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</si>
  <si>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</si>
  <si>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</si>
  <si>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</si>
  <si>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</si>
  <si>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</si>
  <si>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</si>
  <si>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</si>
  <si>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</si>
  <si>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</si>
  <si>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</si>
  <si>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</si>
  <si>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</si>
  <si>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</si>
  <si>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</si>
  <si>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</si>
  <si>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</si>
  <si>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</si>
  <si>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</si>
  <si>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</si>
  <si>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</si>
  <si>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</si>
  <si>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</si>
  <si>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</si>
  <si>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</si>
  <si>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</si>
  <si>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</si>
  <si>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</si>
  <si>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</si>
  <si>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</si>
  <si>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</si>
  <si>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</si>
  <si>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</si>
  <si>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</si>
  <si>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</si>
  <si>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</si>
  <si>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</si>
  <si>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</si>
  <si>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</si>
  <si>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</si>
  <si>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</si>
  <si>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</si>
  <si>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</si>
  <si>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</si>
  <si>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</si>
  <si>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</si>
  <si>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</si>
  <si>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</si>
  <si>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</si>
  <si>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</si>
  <si>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</si>
  <si>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</si>
  <si>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</si>
  <si>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</si>
  <si>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</si>
  <si>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</si>
  <si>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</si>
  <si>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</si>
  <si>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</si>
  <si>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</si>
  <si>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</si>
  <si>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</si>
  <si>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</si>
  <si>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</si>
  <si>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</si>
  <si>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</si>
  <si>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</si>
  <si>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</si>
  <si>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</si>
  <si>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</si>
  <si>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</si>
  <si>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</si>
  <si>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</si>
  <si>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</si>
  <si>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</si>
  <si>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</si>
  <si>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</si>
  <si>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</si>
  <si>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</si>
  <si>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</si>
  <si>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</si>
  <si>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</si>
  <si>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</si>
  <si>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</si>
  <si>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</si>
  <si>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</si>
  <si>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</si>
  <si>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</si>
  <si>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</si>
  <si>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</si>
  <si>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</si>
  <si>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</si>
  <si>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</si>
  <si>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</si>
  <si>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</si>
  <si>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</si>
  <si>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</si>
  <si>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</si>
  <si>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</si>
  <si>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</si>
  <si>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</si>
  <si>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</si>
  <si>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</si>
  <si>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</si>
  <si>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</si>
  <si>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</si>
  <si>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</si>
  <si>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</si>
  <si>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</si>
  <si>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</si>
  <si>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</si>
  <si>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</si>
  <si>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</si>
  <si>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</si>
  <si>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</si>
  <si>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</si>
  <si>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</si>
  <si>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</si>
  <si>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</si>
  <si>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</si>
  <si>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</si>
  <si>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</si>
  <si>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</si>
  <si>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</si>
  <si>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</si>
  <si>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</si>
  <si>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</si>
  <si>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</si>
  <si>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</si>
  <si>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</si>
  <si>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</si>
  <si>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</si>
  <si>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</si>
  <si>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</si>
  <si>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</si>
  <si>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</si>
  <si>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</si>
  <si>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</si>
  <si>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</si>
  <si>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</si>
  <si>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</si>
  <si>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</si>
  <si>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</si>
  <si>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</si>
  <si>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</si>
  <si>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</si>
  <si>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</si>
  <si>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</si>
  <si>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</si>
  <si>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</si>
  <si>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</si>
  <si>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</si>
  <si>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</si>
  <si>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</si>
  <si>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</si>
  <si>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</si>
  <si>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</si>
  <si>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</si>
  <si>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</si>
  <si>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</si>
  <si>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</si>
  <si>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</si>
  <si>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</si>
  <si>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</si>
  <si>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</si>
  <si>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</si>
  <si>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</si>
  <si>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</si>
  <si>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</si>
  <si>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</si>
  <si>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</si>
  <si>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</si>
  <si>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</si>
  <si>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</si>
  <si>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</si>
  <si>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</si>
  <si>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</si>
  <si>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</si>
  <si>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</si>
  <si>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</si>
  <si>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</si>
  <si>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</si>
  <si>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</si>
  <si>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</si>
  <si>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</si>
  <si>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</si>
  <si>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</si>
  <si>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</si>
  <si>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</si>
  <si>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</si>
  <si>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</si>
  <si>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</si>
  <si>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</si>
  <si>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</si>
  <si>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</si>
  <si>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</si>
  <si>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</si>
  <si>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</si>
  <si>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</si>
  <si>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</si>
  <si>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</si>
  <si>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</si>
  <si>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</si>
  <si>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</si>
  <si>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</si>
  <si>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</si>
  <si>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</si>
  <si>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</si>
  <si>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</si>
  <si>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</si>
  <si>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</si>
  <si>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</si>
  <si>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</si>
  <si>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</si>
  <si>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</si>
  <si>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</si>
  <si>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</si>
  <si>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</si>
  <si>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</si>
  <si>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</si>
  <si>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</si>
  <si>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</si>
  <si>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</si>
  <si>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</si>
  <si>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</si>
  <si>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</si>
  <si>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</si>
  <si>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</si>
  <si>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</si>
  <si>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</si>
  <si>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</si>
  <si>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</si>
  <si>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</si>
  <si>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</si>
  <si>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</si>
  <si>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</si>
  <si>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</si>
  <si>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</si>
  <si>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</si>
  <si>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</si>
  <si>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</si>
  <si>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</si>
  <si>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</si>
  <si>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</si>
  <si>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</si>
  <si>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</si>
  <si>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</si>
  <si>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</si>
  <si>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</si>
  <si>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</si>
  <si>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</si>
  <si>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</si>
  <si>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</si>
  <si>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</si>
  <si>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</si>
  <si>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</si>
  <si>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</si>
  <si>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</si>
  <si>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</si>
  <si>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</si>
  <si>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</si>
  <si>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</si>
  <si>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</si>
  <si>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</si>
  <si>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</si>
  <si>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</si>
  <si>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</si>
  <si>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</si>
  <si>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</si>
  <si>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</si>
  <si>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</si>
  <si>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</si>
  <si>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</si>
  <si>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</si>
  <si>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</si>
  <si>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</si>
  <si>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</si>
  <si>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</si>
  <si>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</si>
  <si>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</si>
  <si>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</si>
  <si>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</si>
  <si>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</si>
  <si>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</si>
  <si>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</si>
  <si>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</si>
  <si>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</si>
  <si>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</si>
  <si>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</si>
  <si>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</si>
  <si>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</si>
  <si>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</si>
  <si>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</si>
  <si>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</si>
  <si>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</si>
  <si>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</si>
  <si>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</si>
  <si>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</si>
  <si>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</si>
  <si>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</si>
  <si>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</si>
  <si>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</si>
  <si>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</si>
  <si>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</si>
  <si>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</si>
  <si>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</si>
  <si>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</si>
  <si>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</si>
  <si>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</si>
  <si>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</si>
  <si>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</si>
  <si>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</si>
  <si>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</si>
  <si>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</si>
  <si>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</si>
  <si>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</si>
  <si>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</si>
  <si>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</si>
  <si>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</si>
  <si>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</si>
  <si>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</si>
  <si>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</si>
  <si>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</si>
  <si>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</si>
  <si>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</si>
  <si>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</si>
  <si>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</si>
  <si>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</si>
  <si>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</si>
  <si>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</si>
  <si>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</si>
  <si>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</si>
  <si>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</si>
  <si>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</si>
  <si>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</si>
  <si>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</si>
  <si>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</si>
  <si>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</si>
  <si>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</si>
  <si>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</si>
  <si>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</si>
  <si>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</si>
  <si>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</si>
  <si>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</si>
  <si>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</si>
  <si>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</si>
  <si>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</si>
  <si>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</si>
  <si>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</si>
  <si>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</si>
  <si>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</si>
  <si>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</si>
  <si>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</si>
  <si>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</si>
  <si>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</si>
  <si>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</si>
  <si>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</si>
  <si>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</si>
  <si>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</si>
  <si>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</si>
  <si>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</si>
  <si>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</si>
  <si>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</si>
  <si>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</si>
  <si>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</si>
  <si>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</si>
  <si>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</si>
  <si>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</si>
  <si>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</si>
  <si>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</si>
  <si>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</si>
  <si>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</si>
  <si>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</si>
  <si>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</si>
  <si>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</si>
  <si>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</si>
  <si>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</si>
  <si>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</si>
  <si>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</si>
  <si>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</si>
  <si>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</si>
  <si>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</si>
  <si>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</si>
  <si>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</si>
  <si>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</si>
  <si>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</si>
  <si>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</si>
  <si>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</si>
  <si>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</si>
  <si>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</si>
  <si>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</si>
  <si>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</si>
  <si>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</si>
  <si>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</si>
  <si>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</si>
  <si>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</si>
  <si>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</si>
  <si>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</si>
  <si>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</si>
  <si>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</si>
  <si>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</si>
  <si>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</si>
  <si>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</si>
  <si>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</si>
  <si>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</si>
  <si>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</si>
  <si>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</si>
  <si>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</si>
  <si>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</si>
  <si>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</si>
  <si>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</si>
  <si>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</si>
  <si>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</si>
  <si>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</si>
  <si>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</si>
  <si>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</si>
  <si>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</si>
  <si>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</si>
  <si>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</si>
  <si>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</si>
  <si>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</si>
  <si>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</si>
  <si>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</si>
  <si>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</si>
  <si>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</si>
  <si>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</si>
  <si>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</si>
  <si>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</si>
  <si>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</si>
  <si>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</si>
  <si>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</si>
  <si>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</si>
  <si>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</si>
  <si>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</si>
  <si>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</si>
  <si>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</si>
  <si>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</si>
  <si>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</si>
  <si>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</si>
  <si>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</si>
  <si>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</si>
  <si>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</si>
  <si>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</si>
  <si>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</si>
  <si>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</si>
  <si>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</si>
  <si>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</si>
  <si>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</si>
  <si>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</si>
  <si>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</si>
  <si>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</si>
  <si>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</si>
  <si>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</si>
  <si>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</si>
  <si>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</si>
  <si>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</si>
  <si>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</si>
  <si>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</si>
  <si>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</si>
  <si>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</si>
  <si>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</si>
  <si>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</si>
  <si>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</si>
  <si>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</si>
  <si>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</si>
  <si>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</si>
  <si>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</si>
  <si>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</si>
  <si>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</si>
  <si>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</si>
  <si>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</si>
  <si>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</si>
  <si>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</si>
  <si>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</si>
  <si>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</si>
  <si>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</si>
  <si>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</si>
  <si>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</si>
  <si>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</si>
  <si>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</si>
  <si>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</si>
  <si>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</si>
  <si>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</si>
  <si>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</si>
  <si>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</si>
  <si>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</si>
  <si>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</si>
  <si>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</si>
  <si>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</si>
  <si>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</si>
  <si>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</si>
  <si>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</si>
  <si>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</si>
  <si>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</si>
  <si>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</si>
  <si>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</si>
  <si>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</si>
  <si>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</si>
  <si>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</si>
  <si>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</si>
  <si>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</si>
  <si>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</si>
  <si>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</si>
  <si>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</si>
  <si>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</si>
  <si>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</si>
  <si>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</si>
  <si>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</si>
  <si>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</si>
  <si>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</si>
  <si>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</si>
  <si>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</si>
  <si>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</si>
  <si>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</si>
  <si>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</si>
  <si>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</si>
  <si>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</si>
  <si>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</si>
  <si>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</si>
  <si>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</si>
  <si>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</si>
  <si>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</si>
  <si>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</si>
  <si>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</si>
  <si>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</si>
  <si>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</si>
  <si>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</si>
  <si>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</si>
  <si>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</si>
  <si>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</si>
  <si>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</si>
  <si>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</si>
  <si>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</si>
  <si>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</si>
  <si>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</si>
  <si>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</si>
  <si>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</si>
  <si>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</si>
  <si>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</si>
  <si>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</si>
  <si>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</si>
  <si>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</si>
  <si>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</si>
  <si>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</si>
  <si>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</si>
  <si>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</si>
  <si>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</si>
  <si>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</si>
  <si>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</si>
  <si>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</si>
  <si>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</si>
  <si>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</si>
  <si>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</si>
  <si>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</si>
  <si>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</si>
  <si>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</si>
  <si>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</si>
  <si>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</si>
  <si>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</si>
  <si>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</si>
  <si>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</si>
  <si>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</si>
  <si>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</si>
  <si>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</si>
  <si>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</si>
  <si>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</si>
  <si>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</si>
  <si>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</si>
  <si>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</si>
  <si>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</si>
  <si>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</si>
  <si>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</si>
  <si>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</si>
  <si>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</si>
  <si>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</si>
  <si>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</si>
  <si>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</si>
  <si>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</si>
  <si>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</si>
  <si>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</si>
  <si>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</si>
  <si>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</si>
  <si>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</si>
  <si>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</si>
  <si>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</si>
  <si>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</si>
  <si>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</si>
  <si>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</si>
  <si>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</si>
  <si>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</si>
  <si>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</si>
  <si>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</si>
  <si>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</si>
  <si>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</si>
  <si>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</si>
  <si>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</si>
  <si>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</si>
  <si>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</si>
  <si>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</si>
  <si>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</si>
  <si>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</si>
  <si>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</si>
  <si>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</si>
  <si>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</si>
  <si>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</si>
  <si>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</si>
  <si>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</si>
  <si>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</si>
  <si>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</si>
  <si>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</si>
  <si>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</si>
  <si>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</si>
  <si>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</si>
  <si>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</si>
  <si>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</si>
  <si>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</si>
  <si>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</si>
  <si>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</si>
  <si>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</si>
  <si>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</si>
  <si>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</si>
  <si>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</si>
  <si>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</si>
  <si>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</si>
  <si>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</si>
  <si>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</si>
  <si>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</si>
  <si>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</si>
  <si>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</si>
  <si>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</si>
  <si>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</si>
  <si>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</si>
  <si>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</si>
  <si>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</si>
  <si>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</si>
  <si>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</si>
  <si>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</si>
  <si>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</si>
  <si>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</si>
  <si>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</si>
  <si>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</si>
  <si>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</si>
  <si>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</si>
  <si>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</si>
  <si>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</si>
  <si>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</si>
  <si>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</si>
  <si>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</si>
  <si>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</si>
  <si>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</si>
  <si>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</si>
  <si>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</si>
  <si>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</si>
  <si>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</si>
  <si>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</si>
  <si>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</si>
  <si>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</si>
  <si>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</si>
  <si>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</si>
  <si>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</si>
  <si>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</si>
  <si>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</si>
  <si>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</si>
  <si>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</si>
  <si>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</si>
  <si>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</si>
  <si>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</si>
  <si>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</si>
  <si>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</si>
  <si>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</si>
  <si>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</si>
  <si>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</si>
  <si>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</si>
  <si>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</si>
  <si>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</si>
  <si>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</si>
  <si>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</si>
  <si>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</si>
  <si>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</si>
  <si>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</si>
  <si>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</si>
  <si>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</si>
  <si>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</si>
  <si>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</si>
  <si>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</si>
  <si>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</si>
  <si>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</si>
  <si>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</si>
  <si>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</si>
  <si>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</si>
  <si>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</si>
  <si>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</si>
  <si>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</si>
  <si>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</si>
  <si>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</si>
  <si>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</si>
  <si>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</si>
  <si>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</si>
  <si>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</si>
  <si>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</si>
  <si>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</si>
  <si>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</si>
  <si>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</si>
  <si>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</si>
  <si>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</si>
  <si>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</si>
  <si>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</si>
  <si>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</si>
  <si>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</si>
  <si>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</si>
  <si>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</si>
  <si>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</si>
  <si>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</si>
  <si>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</si>
  <si>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</si>
  <si>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</si>
  <si>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</si>
  <si>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</si>
  <si>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</si>
  <si>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</si>
  <si>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</si>
  <si>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</si>
  <si>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</si>
  <si>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</si>
  <si>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</si>
  <si>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</si>
  <si>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</si>
  <si>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</si>
  <si>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</si>
  <si>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</si>
  <si>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</si>
  <si>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</si>
  <si>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</si>
  <si>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</si>
  <si>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</si>
  <si>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</si>
  <si>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</si>
  <si>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</si>
  <si>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</si>
  <si>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</si>
  <si>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</si>
  <si>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</si>
  <si>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</si>
  <si>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</si>
  <si>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</si>
  <si>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</si>
  <si>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</si>
  <si>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</si>
  <si>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</si>
  <si>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</si>
  <si>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</si>
  <si>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</si>
  <si>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</si>
  <si>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</si>
  <si>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</si>
  <si>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</si>
  <si>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</si>
  <si>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</si>
  <si>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</si>
  <si>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</si>
  <si>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</si>
  <si>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</si>
  <si>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</si>
  <si>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</si>
  <si>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</si>
  <si>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</si>
  <si>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</si>
  <si>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</si>
  <si>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</si>
  <si>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</si>
  <si>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</si>
  <si>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</si>
  <si>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</si>
  <si>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</si>
  <si>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</si>
  <si>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</si>
  <si>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</si>
  <si>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</si>
  <si>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</si>
  <si>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</si>
  <si>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</si>
  <si>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</si>
  <si>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</si>
  <si>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</si>
  <si>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</si>
  <si>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</si>
  <si>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</si>
  <si>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</si>
  <si>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</si>
  <si>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</si>
  <si>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</si>
  <si>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</si>
  <si>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</si>
  <si>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</si>
  <si>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</si>
  <si>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</si>
  <si>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</si>
  <si>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</si>
  <si>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</si>
  <si>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</si>
  <si>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</si>
  <si>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</si>
  <si>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</si>
  <si>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</si>
  <si>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</si>
  <si>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</si>
  <si>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</si>
  <si>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</si>
  <si>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</si>
  <si>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</si>
  <si>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</si>
  <si>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</si>
  <si>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</si>
  <si>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</si>
  <si>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</si>
  <si>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</si>
  <si>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</si>
  <si>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</si>
  <si>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</si>
  <si>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</si>
  <si>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</si>
  <si>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</si>
  <si>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</si>
  <si>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</si>
  <si>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</si>
  <si>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</si>
  <si>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</si>
  <si>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</si>
  <si>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</si>
  <si>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</si>
  <si>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</si>
  <si>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</si>
  <si>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</si>
  <si>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</si>
  <si>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</si>
  <si>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</si>
  <si>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</si>
  <si>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</si>
  <si>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</si>
  <si>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</si>
  <si>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</si>
  <si>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</si>
  <si>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</si>
  <si>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</si>
  <si>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</si>
  <si>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</si>
  <si>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</si>
  <si>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</si>
  <si>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</si>
  <si>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</si>
  <si>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</si>
  <si>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</si>
  <si>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</si>
  <si>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</si>
  <si>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</si>
  <si>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</si>
  <si>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</si>
  <si>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</si>
  <si>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</si>
  <si>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</si>
  <si>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</si>
  <si>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</si>
  <si>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</si>
  <si>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</si>
  <si>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</si>
  <si>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</si>
  <si>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</si>
  <si>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</si>
  <si>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</si>
  <si>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</si>
  <si>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</si>
  <si>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</si>
  <si>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</si>
  <si>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</si>
  <si>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</si>
  <si>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</si>
  <si>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</si>
  <si>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</si>
  <si>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</si>
  <si>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</si>
  <si>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</si>
  <si>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</si>
  <si>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</si>
  <si>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</si>
  <si>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</si>
  <si>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</si>
  <si>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</si>
  <si>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</si>
  <si>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</si>
  <si>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</si>
  <si>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</si>
  <si>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</si>
  <si>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</si>
  <si>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</si>
  <si>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</si>
  <si>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</si>
  <si>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</si>
  <si>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</si>
  <si>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</si>
  <si>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</si>
  <si>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</si>
  <si>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</si>
  <si>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</si>
  <si>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</si>
  <si>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</si>
  <si>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</si>
  <si>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</si>
  <si>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</si>
  <si>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</si>
  <si>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</si>
  <si>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</si>
  <si>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</si>
  <si>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</si>
  <si>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</si>
  <si>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</si>
  <si>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</si>
  <si>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</si>
  <si>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</si>
  <si>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</si>
  <si>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</si>
  <si>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</si>
  <si>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</si>
  <si>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</si>
  <si>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</si>
  <si>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</si>
  <si>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</si>
  <si>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</si>
  <si>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</si>
  <si>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</si>
  <si>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</si>
  <si>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</si>
  <si>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</si>
  <si>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</si>
  <si>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</si>
  <si>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</si>
  <si>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</si>
  <si>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</si>
  <si>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</si>
  <si>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</si>
  <si>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</si>
  <si>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</si>
  <si>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</si>
  <si>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</si>
  <si>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</si>
  <si>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</si>
  <si>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</si>
  <si>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</si>
  <si>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</si>
  <si>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</si>
  <si>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</si>
  <si>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</si>
  <si>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</si>
  <si>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</si>
  <si>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</si>
  <si>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</si>
  <si>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</si>
  <si>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</si>
  <si>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</si>
  <si>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</si>
  <si>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</si>
  <si>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</si>
  <si>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</si>
  <si>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</si>
  <si>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</si>
  <si>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</si>
  <si>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</si>
  <si>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</si>
  <si>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</si>
  <si>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</si>
  <si>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</si>
  <si>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</si>
  <si>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</si>
  <si>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</si>
  <si>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</si>
  <si>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</si>
  <si>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</si>
  <si>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</si>
  <si>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</si>
  <si>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</si>
  <si>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</si>
  <si>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</si>
  <si>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</si>
  <si>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</si>
  <si>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</si>
  <si>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</si>
  <si>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</si>
  <si>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</si>
  <si>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</si>
  <si>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</si>
  <si>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</si>
  <si>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</si>
  <si>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</si>
  <si>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</si>
  <si>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</si>
  <si>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</si>
  <si>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</si>
  <si>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</si>
  <si>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</si>
  <si>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</si>
  <si>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</si>
  <si>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</si>
  <si>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</si>
  <si>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</si>
  <si>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</si>
  <si>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</si>
  <si>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</si>
  <si>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</si>
  <si>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</si>
  <si>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</si>
  <si>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</si>
  <si>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</si>
  <si>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</si>
  <si>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</si>
  <si>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</si>
  <si>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</si>
  <si>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</si>
  <si>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</si>
  <si>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</si>
  <si>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</si>
  <si>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</si>
  <si>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</si>
  <si>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</si>
  <si>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</si>
  <si>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</si>
  <si>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</si>
  <si>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</si>
  <si>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</si>
  <si>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</si>
  <si>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</si>
  <si>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</si>
  <si>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</si>
  <si>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</si>
  <si>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</si>
  <si>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</si>
  <si>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</si>
  <si>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</si>
  <si>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</si>
  <si>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</si>
  <si>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</si>
  <si>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</si>
  <si>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</si>
  <si>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</si>
  <si>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</si>
  <si>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</si>
  <si>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</si>
  <si>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</si>
  <si>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</si>
  <si>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</si>
  <si>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</si>
  <si>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</si>
  <si>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</si>
  <si>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</si>
  <si>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</si>
  <si>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</si>
  <si>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</si>
  <si>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</si>
  <si>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</si>
  <si>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</si>
  <si>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</si>
  <si>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</si>
  <si>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</si>
  <si>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</si>
  <si>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</si>
  <si>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</si>
  <si>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</si>
  <si>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</si>
  <si>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</si>
  <si>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</si>
  <si>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</si>
  <si>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</si>
  <si>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</si>
  <si>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</si>
  <si>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</si>
  <si>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</si>
  <si>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</si>
  <si>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</si>
  <si>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</si>
  <si>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</si>
  <si>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</si>
  <si>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</si>
  <si>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</si>
  <si>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</si>
  <si>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</si>
  <si>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</si>
  <si>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</si>
  <si>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</si>
  <si>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</si>
  <si>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</si>
  <si>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</si>
  <si>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</si>
  <si>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</si>
  <si>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</si>
  <si>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</si>
  <si>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</si>
  <si>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</si>
  <si>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</si>
  <si>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</si>
  <si>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</si>
  <si>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</si>
  <si>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</si>
  <si>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</si>
  <si>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</si>
  <si>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</si>
  <si>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</si>
  <si>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</si>
  <si>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</si>
  <si>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</si>
  <si>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</si>
  <si>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</si>
  <si>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</si>
  <si>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</si>
  <si>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</si>
  <si>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</si>
  <si>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</si>
  <si>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</si>
  <si>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</si>
  <si>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</si>
  <si>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</si>
  <si>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</si>
  <si>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</si>
  <si>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</si>
  <si>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</si>
  <si>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</si>
  <si>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</si>
  <si>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</si>
  <si>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</si>
  <si>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</si>
  <si>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</si>
  <si>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</si>
  <si>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</si>
  <si>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</si>
  <si>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</si>
  <si>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</si>
  <si>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</si>
  <si>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</si>
  <si>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</si>
  <si>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</si>
  <si>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</si>
  <si>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</si>
  <si>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</si>
  <si>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</si>
  <si>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</si>
  <si>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</si>
  <si>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</si>
  <si>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</si>
  <si>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</si>
  <si>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</si>
  <si>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</si>
  <si>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</si>
  <si>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</si>
  <si>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</si>
  <si>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</si>
  <si>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</si>
  <si>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</si>
  <si>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</si>
  <si>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</si>
  <si>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</si>
  <si>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</si>
  <si>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</si>
  <si>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</si>
  <si>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</si>
  <si>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</si>
  <si>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</si>
  <si>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</si>
  <si>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</si>
  <si>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</si>
  <si>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</si>
  <si>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</si>
  <si>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</si>
  <si>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</si>
  <si>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</si>
  <si>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</si>
  <si>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</si>
  <si>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</si>
  <si>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</si>
  <si>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</si>
  <si>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</si>
  <si>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</si>
  <si>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</si>
  <si>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</si>
  <si>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</si>
  <si>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</si>
  <si>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</si>
  <si>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</si>
  <si>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</si>
  <si>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</si>
  <si>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</si>
  <si>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</si>
  <si>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</si>
  <si>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</si>
  <si>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</si>
  <si>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</si>
  <si>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</si>
  <si>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</si>
  <si>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</si>
  <si>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</si>
  <si>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</si>
  <si>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</si>
  <si>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</si>
  <si>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</si>
  <si>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</si>
  <si>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</si>
  <si>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</si>
  <si>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</si>
  <si>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</si>
  <si>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</si>
  <si>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</si>
  <si>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</si>
  <si>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</si>
  <si>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</si>
  <si>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</si>
  <si>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</si>
  <si>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</si>
  <si>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</si>
  <si>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</si>
  <si>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</si>
  <si>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</si>
  <si>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</si>
  <si>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</si>
  <si>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</si>
  <si>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</si>
  <si>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</si>
  <si>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</si>
  <si>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</si>
  <si>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</si>
  <si>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</si>
  <si>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</si>
  <si>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</si>
  <si>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</si>
  <si>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</si>
  <si>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</si>
  <si>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</si>
  <si>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</si>
  <si>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</si>
  <si>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</si>
  <si>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</si>
  <si>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</si>
  <si>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</si>
  <si>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</si>
  <si>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</si>
  <si>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</si>
  <si>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</si>
  <si>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</si>
  <si>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</si>
  <si>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</si>
  <si>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</si>
  <si>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</si>
  <si>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</si>
  <si>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</si>
  <si>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</si>
  <si>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</si>
  <si>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</si>
  <si>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</si>
  <si>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</si>
  <si>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</si>
  <si>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</si>
  <si>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</si>
  <si>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</si>
  <si>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</si>
  <si>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</si>
  <si>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</si>
  <si>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</si>
  <si>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</si>
  <si>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</si>
  <si>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</si>
  <si>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</si>
  <si>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</si>
  <si>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</si>
  <si>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</si>
  <si>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</si>
  <si>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</si>
  <si>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</si>
  <si>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</si>
  <si>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</si>
  <si>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</si>
  <si>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</si>
  <si>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</si>
  <si>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</si>
  <si>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</si>
  <si>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</si>
  <si>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</si>
  <si>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</si>
  <si>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</si>
  <si>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</si>
  <si>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</si>
  <si>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</si>
  <si>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</si>
  <si>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</si>
  <si>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</si>
  <si>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</si>
  <si>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</si>
  <si>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</si>
  <si>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</si>
  <si>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</si>
  <si>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</si>
  <si>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</si>
  <si>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</si>
  <si>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</si>
  <si>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</si>
  <si>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</si>
  <si>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</si>
  <si>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</si>
  <si>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</si>
  <si>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</si>
  <si>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</si>
  <si>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</si>
  <si>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</si>
  <si>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</si>
  <si>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</si>
  <si>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</si>
  <si>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</si>
  <si>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</si>
  <si>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</si>
  <si>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</si>
  <si>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</si>
  <si>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</si>
  <si>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</si>
  <si>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</si>
  <si>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</si>
  <si>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</si>
  <si>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</si>
  <si>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</si>
  <si>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</si>
  <si>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</si>
  <si>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</si>
  <si>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</si>
  <si>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</si>
  <si>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</si>
  <si>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</si>
  <si>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</si>
  <si>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</si>
  <si>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</si>
  <si>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</si>
  <si>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</si>
  <si>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</si>
  <si>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</si>
  <si>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</si>
  <si>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</si>
  <si>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</si>
  <si>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</si>
  <si>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</si>
  <si>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</si>
  <si>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</si>
  <si>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</si>
  <si>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</si>
  <si>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</si>
  <si>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</si>
  <si>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</si>
  <si>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</si>
  <si>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</si>
  <si>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</si>
  <si>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</si>
  <si>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</si>
  <si>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</si>
  <si>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</si>
  <si>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</si>
  <si>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</si>
  <si>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</si>
  <si>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</si>
  <si>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</si>
  <si>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</si>
  <si>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</si>
  <si>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</si>
  <si>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</si>
  <si>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</si>
  <si>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</si>
  <si>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</si>
  <si>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</si>
  <si>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</si>
  <si>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</si>
  <si>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</si>
  <si>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</si>
  <si>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</si>
  <si>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</si>
  <si>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</si>
  <si>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</si>
  <si>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</si>
  <si>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</si>
  <si>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</si>
  <si>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</si>
  <si>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</si>
  <si>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</si>
  <si>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</si>
  <si>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</si>
  <si>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</si>
  <si>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</si>
  <si>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</si>
  <si>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</si>
  <si>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</si>
  <si>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</si>
  <si>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</si>
  <si>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</si>
  <si>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</si>
  <si>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</si>
  <si>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</si>
  <si>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</si>
  <si>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</si>
  <si>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</si>
  <si>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</si>
  <si>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</si>
  <si>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</si>
  <si>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</si>
  <si>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</si>
  <si>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</si>
  <si>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</si>
  <si>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</si>
  <si>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</si>
  <si>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</si>
  <si>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</si>
  <si>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</si>
  <si>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</si>
  <si>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</si>
  <si>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</si>
  <si>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</si>
  <si>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</si>
  <si>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</si>
  <si>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</si>
  <si>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</si>
  <si>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</si>
  <si>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</si>
  <si>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</si>
  <si>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</si>
  <si>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</si>
  <si>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</si>
  <si>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</si>
  <si>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</si>
  <si>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</si>
  <si>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</si>
  <si>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</si>
  <si>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</si>
  <si>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</si>
  <si>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</si>
  <si>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</si>
  <si>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</si>
  <si>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</si>
  <si>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</si>
  <si>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</si>
  <si>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</si>
  <si>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</si>
  <si>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</si>
  <si>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</si>
  <si>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</si>
  <si>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</si>
  <si>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</si>
  <si>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</si>
  <si>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</si>
  <si>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</si>
  <si>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</si>
  <si>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</si>
  <si>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</si>
  <si>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</si>
  <si>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</si>
  <si>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</si>
  <si>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</si>
  <si>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</si>
  <si>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</si>
  <si>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</si>
  <si>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</si>
  <si>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</si>
  <si>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</si>
  <si>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</si>
  <si>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</si>
  <si>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</si>
  <si>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</si>
  <si>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</si>
  <si>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</si>
  <si>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</si>
  <si>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</si>
  <si>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</si>
  <si>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</si>
  <si>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</si>
  <si>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</si>
  <si>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</si>
  <si>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</si>
  <si>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</si>
  <si>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</si>
  <si>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</si>
  <si>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</si>
  <si>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</si>
  <si>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</si>
  <si>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</si>
  <si>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</si>
  <si>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</si>
  <si>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</si>
  <si>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</si>
  <si>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</si>
  <si>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</si>
  <si>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</si>
  <si>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</si>
  <si>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</si>
  <si>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</si>
  <si>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</si>
  <si>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</si>
  <si>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</si>
  <si>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</si>
  <si>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</si>
  <si>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</si>
  <si>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</si>
  <si>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</si>
  <si>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</si>
  <si>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</si>
  <si>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</si>
  <si>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</si>
  <si>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</si>
  <si>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</si>
  <si>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</si>
  <si>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</si>
  <si>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</si>
  <si>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</si>
  <si>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</si>
  <si>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</si>
  <si>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</si>
  <si>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</si>
  <si>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</si>
  <si>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</si>
  <si>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</si>
  <si>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</si>
  <si>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</si>
  <si>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</si>
  <si>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</si>
  <si>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</si>
  <si>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</si>
  <si>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</si>
  <si>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</si>
  <si>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</si>
  <si>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</si>
  <si>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</si>
  <si>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</si>
  <si>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</si>
  <si>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</si>
  <si>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</si>
  <si>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</si>
  <si>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</si>
  <si>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</si>
  <si>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</si>
  <si>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</si>
  <si>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</si>
  <si>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</si>
  <si>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</si>
  <si>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</si>
  <si>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</si>
  <si>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</si>
  <si>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</si>
  <si>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</si>
  <si>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</si>
  <si>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</si>
  <si>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</si>
  <si>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</si>
  <si>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</si>
  <si>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</si>
  <si>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</si>
  <si>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</si>
  <si>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</si>
  <si>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</si>
  <si>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</si>
  <si>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</si>
  <si>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</si>
  <si>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</si>
  <si>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</si>
  <si>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</si>
  <si>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</si>
  <si>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</si>
  <si>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</si>
  <si>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</si>
  <si>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</si>
  <si>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</si>
  <si>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</si>
  <si>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</si>
  <si>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</si>
  <si>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</si>
  <si>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</si>
  <si>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</si>
  <si>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</si>
  <si>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</si>
  <si>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</si>
  <si>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</si>
  <si>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</si>
  <si>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</si>
  <si>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</si>
  <si>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</si>
  <si>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</si>
  <si>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</si>
  <si>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</si>
  <si>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</si>
  <si>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</si>
  <si>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</si>
  <si>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</si>
  <si>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</si>
  <si>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</si>
  <si>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</si>
  <si>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</si>
  <si>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</si>
  <si>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</si>
  <si>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</si>
  <si>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</si>
  <si>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</si>
  <si>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</si>
  <si>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</si>
  <si>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</si>
  <si>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</si>
  <si>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</si>
  <si>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</si>
  <si>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</si>
  <si>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</si>
  <si>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</si>
  <si>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</si>
  <si>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</si>
  <si>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</si>
  <si>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</si>
  <si>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</si>
  <si>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</si>
  <si>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</si>
  <si>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</si>
  <si>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</si>
  <si>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</si>
  <si>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</si>
  <si>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</si>
  <si>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</si>
  <si>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</si>
  <si>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</si>
  <si>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</si>
  <si>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</si>
  <si>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</si>
  <si>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</si>
  <si>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</si>
  <si>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</si>
  <si>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</si>
  <si>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</si>
  <si>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</si>
  <si>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</si>
  <si>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</si>
  <si>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</si>
  <si>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</si>
  <si>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</si>
  <si>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</si>
  <si>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</si>
  <si>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</si>
  <si>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</si>
  <si>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</si>
  <si>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</si>
  <si>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</si>
  <si>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</si>
  <si>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</si>
  <si>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</si>
  <si>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</si>
  <si>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</si>
  <si>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</si>
  <si>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</si>
  <si>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</si>
  <si>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</si>
  <si>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</si>
  <si>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</si>
  <si>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</si>
  <si>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</si>
  <si>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</si>
  <si>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</si>
  <si>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</si>
  <si>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</si>
  <si>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</si>
  <si>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</si>
  <si>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</si>
  <si>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</si>
  <si>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</si>
  <si>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</si>
  <si>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</si>
  <si>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</si>
  <si>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</si>
  <si>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</si>
  <si>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</si>
  <si>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</si>
  <si>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</si>
  <si>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</si>
  <si>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</si>
  <si>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</si>
  <si>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</si>
  <si>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</si>
  <si>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</si>
  <si>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</si>
  <si>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</si>
  <si>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</si>
  <si>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</si>
  <si>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</si>
  <si>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</si>
  <si>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</si>
  <si>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</si>
  <si>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</si>
  <si>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</si>
  <si>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</si>
  <si>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</si>
  <si>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</si>
  <si>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</si>
  <si>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</si>
  <si>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</si>
  <si>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</si>
  <si>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</si>
  <si>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</si>
  <si>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</si>
  <si>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</si>
  <si>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</si>
  <si>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</si>
  <si>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</si>
  <si>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</si>
  <si>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</si>
  <si>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</si>
  <si>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</si>
  <si>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</si>
  <si>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</si>
  <si>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</si>
  <si>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</si>
  <si>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</si>
  <si>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</si>
  <si>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</si>
  <si>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</si>
  <si>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</si>
  <si>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</si>
  <si>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</si>
  <si>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</si>
  <si>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</si>
  <si>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</si>
  <si>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</si>
  <si>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</si>
  <si>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</si>
  <si>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</si>
  <si>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</si>
  <si>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</si>
  <si>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</si>
  <si>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</si>
  <si>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</si>
  <si>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</si>
  <si>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</si>
  <si>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</si>
  <si>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</si>
  <si>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</si>
  <si>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</si>
  <si>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</si>
  <si>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</si>
  <si>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</si>
  <si>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</si>
  <si>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</si>
  <si>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</si>
  <si>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</si>
  <si>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</si>
  <si>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</si>
  <si>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</si>
  <si>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</si>
  <si>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</si>
  <si>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</si>
  <si>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</si>
  <si>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</si>
  <si>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</si>
  <si>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</si>
  <si>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</si>
  <si>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</si>
  <si>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</si>
  <si>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</si>
  <si>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</si>
  <si>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</si>
  <si>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</si>
  <si>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</si>
  <si>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</si>
  <si>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</si>
  <si>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</si>
  <si>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</si>
  <si>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</si>
  <si>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</si>
  <si>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</si>
  <si>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</si>
  <si>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</si>
  <si>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</si>
  <si>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</si>
  <si>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</si>
  <si>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</si>
  <si>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</si>
  <si>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</si>
  <si>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</si>
  <si>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</si>
  <si>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</si>
  <si>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</si>
  <si>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</si>
  <si>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</si>
  <si>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</si>
  <si>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</si>
  <si>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</si>
  <si>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</si>
  <si>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</si>
  <si>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</si>
  <si>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</si>
  <si>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</si>
  <si>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</si>
  <si>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</si>
  <si>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</si>
  <si>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</si>
  <si>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</si>
  <si>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</si>
  <si>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</si>
  <si>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</si>
  <si>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</si>
  <si>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</si>
  <si>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</si>
  <si>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</si>
  <si>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</si>
  <si>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</si>
  <si>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</si>
  <si>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</si>
  <si>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</si>
  <si>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</si>
  <si>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</si>
  <si>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</si>
  <si>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</si>
  <si>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</si>
  <si>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</si>
  <si>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</si>
  <si>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</si>
  <si>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</si>
  <si>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</si>
  <si>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</si>
  <si>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</si>
  <si>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</si>
  <si>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</si>
  <si>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</si>
  <si>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</si>
  <si>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</si>
  <si>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</si>
  <si>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</si>
  <si>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</si>
  <si>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</si>
  <si>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</si>
  <si>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</si>
  <si>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</si>
  <si>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</si>
  <si>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</si>
  <si>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</si>
  <si>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</si>
  <si>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</si>
  <si>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</si>
  <si>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</si>
  <si>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</si>
  <si>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</si>
  <si>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</si>
  <si>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</si>
  <si>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</si>
  <si>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</si>
  <si>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</si>
  <si>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</si>
  <si>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</si>
  <si>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</si>
  <si>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</si>
  <si>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</si>
  <si>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</si>
  <si>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</si>
  <si>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</si>
  <si>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</si>
  <si>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</si>
  <si>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</si>
  <si>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</si>
  <si>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</si>
  <si>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</si>
  <si>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</si>
  <si>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</si>
  <si>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</si>
  <si>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</si>
  <si>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</si>
  <si>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</si>
  <si>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</si>
  <si>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</si>
  <si>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</si>
  <si>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</si>
  <si>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</si>
  <si>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</si>
  <si>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</si>
  <si>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</si>
  <si>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</si>
  <si>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</si>
  <si>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</si>
  <si>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</si>
  <si>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</si>
  <si>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</si>
  <si>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</si>
  <si>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</si>
  <si>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</si>
  <si>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</si>
  <si>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</si>
  <si>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</si>
  <si>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</si>
  <si>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</si>
  <si>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</si>
  <si>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</si>
  <si>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</si>
  <si>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</si>
  <si>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</si>
  <si>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</si>
  <si>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</si>
  <si>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</si>
  <si>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</si>
  <si>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</si>
  <si>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</si>
  <si>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</si>
  <si>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</si>
  <si>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</si>
  <si>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</si>
  <si>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</si>
  <si>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</si>
  <si>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</si>
  <si>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</si>
  <si>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</si>
  <si>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</si>
  <si>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</si>
  <si>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</si>
  <si>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</si>
  <si>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</si>
  <si>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</si>
  <si>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</si>
  <si>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</si>
  <si>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</si>
  <si>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</si>
  <si>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</si>
  <si>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</si>
  <si>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</si>
  <si>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</si>
  <si>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</si>
  <si>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</si>
  <si>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</si>
  <si>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</si>
  <si>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</si>
  <si>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</si>
  <si>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</si>
  <si>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</si>
  <si>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</si>
  <si>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</si>
  <si>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</si>
  <si>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</si>
  <si>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</si>
  <si>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</si>
  <si>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</si>
  <si>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</si>
  <si>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</si>
  <si>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</si>
  <si>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</si>
  <si>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</si>
  <si>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</si>
  <si>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</si>
  <si>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</si>
  <si>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</si>
  <si>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</si>
  <si>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</si>
  <si>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</si>
  <si>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</si>
  <si>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</si>
  <si>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</si>
  <si>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</si>
  <si>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</si>
  <si>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</si>
  <si>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</si>
  <si>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</si>
  <si>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</si>
  <si>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</si>
  <si>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</si>
  <si>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</si>
  <si>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</si>
  <si>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</si>
  <si>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</si>
  <si>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</si>
  <si>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</si>
  <si>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</si>
  <si>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</si>
  <si>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</si>
  <si>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</si>
  <si>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</si>
  <si>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</si>
  <si>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</si>
  <si>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</si>
  <si>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</si>
  <si>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</si>
  <si>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</si>
  <si>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</si>
  <si>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</si>
  <si>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</si>
  <si>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</si>
  <si>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</si>
  <si>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</si>
  <si>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</si>
  <si>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</si>
  <si>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</si>
  <si>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</si>
  <si>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</si>
  <si>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</si>
  <si>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</si>
  <si>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</si>
  <si>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</si>
  <si>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</si>
  <si>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</si>
  <si>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</si>
  <si>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</si>
  <si>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</si>
  <si>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</si>
  <si>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</si>
  <si>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</si>
  <si>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</si>
  <si>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</si>
  <si>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</si>
  <si>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</si>
  <si>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</si>
  <si>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</si>
  <si>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</si>
  <si>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</si>
  <si>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</si>
  <si>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</si>
  <si>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</si>
  <si>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</si>
  <si>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</si>
  <si>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</si>
  <si>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</si>
  <si>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</si>
  <si>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</si>
  <si>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</si>
  <si>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</si>
  <si>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</si>
  <si>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</si>
  <si>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</si>
  <si>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</si>
  <si>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</si>
  <si>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</si>
  <si>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</si>
  <si>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</si>
  <si>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</si>
  <si>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</si>
  <si>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</si>
  <si>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</si>
  <si>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</si>
  <si>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</si>
  <si>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</si>
  <si>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</si>
  <si>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</si>
  <si>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</si>
  <si>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</si>
  <si>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</si>
  <si>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</si>
  <si>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</si>
  <si>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</si>
  <si>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</si>
  <si>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</si>
  <si>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</si>
  <si>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</si>
  <si>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</si>
  <si>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</si>
  <si>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</si>
  <si>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</si>
  <si>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</si>
  <si>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</si>
  <si>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</si>
  <si>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</si>
  <si>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</si>
  <si>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</si>
  <si>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</si>
  <si>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</si>
  <si>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</si>
  <si>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</si>
  <si>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</si>
  <si>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</si>
  <si>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</si>
  <si>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</si>
  <si>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</si>
  <si>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</si>
  <si>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</si>
  <si>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</si>
  <si>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</si>
  <si>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</si>
  <si>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</si>
  <si>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</si>
  <si>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</si>
  <si>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</si>
  <si>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</si>
  <si>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</si>
  <si>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</si>
  <si>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</si>
  <si>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</si>
  <si>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</si>
  <si>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</si>
  <si>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</si>
  <si>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</si>
  <si>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</si>
  <si>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</si>
  <si>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</si>
  <si>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</si>
  <si>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</si>
  <si>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</si>
  <si>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</si>
  <si>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</si>
  <si>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</si>
  <si>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</si>
  <si>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</si>
  <si>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</si>
  <si>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</si>
  <si>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</si>
  <si>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</si>
  <si>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</si>
  <si>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</si>
  <si>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</si>
  <si>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</si>
  <si>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</si>
  <si>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</si>
  <si>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</si>
  <si>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</si>
  <si>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</si>
  <si>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</si>
  <si>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</si>
  <si>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</si>
  <si>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</si>
  <si>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</si>
  <si>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</si>
  <si>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</si>
  <si>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</si>
  <si>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</si>
  <si>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</si>
  <si>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</si>
  <si>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</si>
  <si>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</si>
  <si>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</si>
  <si>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</si>
  <si>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</si>
  <si>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</si>
  <si>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</si>
  <si>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</si>
  <si>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</si>
  <si>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</si>
  <si>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</si>
  <si>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</si>
  <si>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</si>
  <si>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</si>
  <si>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</si>
  <si>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</si>
  <si>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</si>
  <si>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</si>
  <si>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</si>
  <si>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</si>
  <si>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</si>
  <si>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</si>
  <si>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</si>
  <si>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</si>
  <si>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</si>
  <si>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</si>
  <si>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</si>
  <si>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</si>
  <si>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</si>
  <si>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</si>
  <si>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</si>
  <si>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</si>
  <si>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</si>
  <si>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</si>
  <si>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</si>
  <si>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</si>
  <si>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</si>
  <si>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</si>
  <si>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</si>
  <si>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</si>
  <si>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</si>
  <si>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</si>
  <si>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</si>
  <si>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</si>
  <si>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</si>
  <si>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</si>
  <si>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</si>
  <si>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</si>
  <si>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</si>
  <si>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</si>
  <si>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</si>
  <si>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</si>
  <si>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</si>
  <si>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</si>
  <si>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</si>
  <si>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</si>
  <si>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</si>
  <si>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</si>
  <si>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</si>
  <si>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</si>
  <si>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</si>
  <si>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</si>
  <si>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</si>
  <si>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</si>
  <si>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</si>
  <si>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</si>
  <si>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</si>
  <si>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</si>
  <si>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</si>
  <si>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</si>
  <si>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</si>
  <si>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</si>
  <si>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</si>
  <si>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</si>
  <si>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</si>
  <si>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</si>
  <si>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</si>
  <si>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</si>
  <si>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</si>
  <si>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</si>
  <si>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</si>
  <si>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</si>
  <si>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</si>
  <si>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</si>
  <si>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</si>
  <si>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</si>
  <si>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</si>
  <si>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</si>
  <si>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</si>
  <si>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</si>
  <si>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</si>
  <si>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</si>
  <si>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</si>
  <si>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</si>
  <si>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</si>
  <si>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</si>
  <si>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</si>
  <si>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</si>
  <si>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</si>
  <si>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</si>
  <si>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</si>
  <si>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</si>
  <si>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</si>
  <si>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</si>
  <si>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</si>
  <si>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</si>
  <si>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</si>
  <si>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</si>
  <si>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</si>
  <si>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</si>
  <si>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</si>
  <si>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</si>
  <si>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</si>
  <si>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</si>
  <si>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</si>
  <si>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</si>
  <si>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</si>
  <si>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</si>
  <si>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</si>
  <si>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</si>
  <si>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</si>
  <si>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</si>
  <si>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</si>
  <si>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</si>
  <si>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</si>
  <si>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</si>
  <si>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</si>
  <si>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</si>
  <si>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</si>
  <si>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</si>
  <si>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</si>
  <si>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</si>
  <si>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</si>
  <si>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</si>
  <si>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</si>
  <si>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</si>
  <si>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</si>
  <si>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</si>
  <si>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</si>
  <si>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</si>
  <si>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</si>
  <si>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</si>
  <si>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</si>
  <si>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</si>
  <si>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</si>
  <si>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</si>
  <si>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</si>
  <si>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</si>
  <si>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</si>
  <si>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</si>
  <si>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</si>
  <si>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</si>
  <si>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</si>
  <si>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</si>
  <si>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</si>
  <si>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</si>
  <si>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</si>
  <si>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</si>
  <si>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</si>
  <si>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</si>
  <si>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</si>
  <si>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</si>
  <si>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</si>
  <si>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</si>
  <si>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</si>
  <si>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</si>
  <si>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</si>
  <si>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</si>
  <si>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</si>
  <si>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</si>
  <si>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</si>
  <si>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</si>
  <si>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</si>
  <si>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</si>
  <si>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</si>
  <si>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</si>
  <si>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</si>
  <si>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</si>
  <si>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</si>
  <si>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</si>
  <si>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</si>
  <si>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</si>
  <si>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</si>
  <si>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</si>
  <si>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</si>
  <si>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</si>
  <si>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</si>
  <si>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</si>
  <si>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</si>
  <si>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</si>
  <si>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</si>
  <si>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</si>
  <si>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</si>
  <si>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</si>
  <si>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</si>
  <si>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</si>
  <si>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</si>
  <si>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</si>
  <si>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</si>
  <si>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</si>
  <si>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</si>
  <si>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</si>
  <si>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</si>
  <si>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</si>
  <si>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</si>
  <si>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</si>
  <si>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</si>
  <si>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</si>
  <si>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</si>
  <si>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</si>
  <si>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</si>
  <si>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</si>
  <si>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</si>
  <si>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</si>
  <si>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</si>
  <si>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</si>
  <si>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</si>
  <si>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</si>
  <si>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</si>
  <si>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</si>
  <si>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</si>
  <si>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</si>
  <si>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</si>
  <si>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</si>
  <si>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</si>
  <si>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</si>
  <si>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</si>
  <si>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</si>
  <si>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</si>
  <si>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</si>
  <si>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</si>
  <si>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</si>
  <si>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</si>
  <si>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</si>
  <si>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</si>
  <si>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</si>
  <si>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</si>
  <si>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</si>
  <si>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</si>
  <si>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</si>
  <si>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</si>
  <si>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</si>
  <si>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</si>
  <si>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</si>
  <si>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</si>
  <si>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</si>
  <si>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</si>
  <si>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</si>
  <si>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</si>
  <si>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</si>
  <si>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</si>
  <si>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</si>
  <si>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</si>
  <si>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</si>
  <si>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</si>
  <si>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</si>
  <si>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</si>
  <si>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</si>
  <si>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</si>
  <si>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</si>
  <si>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</si>
  <si>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</si>
  <si>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</si>
  <si>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</si>
  <si>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</si>
  <si>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</si>
  <si>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</si>
  <si>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</si>
  <si>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</si>
  <si>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</si>
  <si>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</si>
  <si>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</si>
  <si>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</si>
  <si>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</si>
  <si>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</si>
  <si>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</si>
  <si>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</si>
  <si>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</si>
  <si>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</si>
  <si>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</si>
  <si>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</si>
  <si>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</si>
  <si>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</si>
  <si>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</si>
  <si>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</si>
  <si>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</si>
  <si>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</si>
  <si>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</si>
  <si>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</si>
  <si>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</si>
  <si>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</si>
  <si>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</si>
  <si>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</si>
  <si>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</si>
  <si>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</si>
  <si>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</si>
  <si>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</si>
  <si>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</si>
  <si>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</si>
  <si>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</si>
  <si>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</si>
  <si>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</si>
  <si>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</si>
  <si>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</si>
  <si>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</si>
  <si>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</si>
  <si>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</si>
  <si>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</si>
  <si>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</si>
  <si>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</si>
  <si>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</si>
  <si>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</si>
  <si>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</si>
  <si>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</si>
  <si>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</si>
  <si>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</si>
  <si>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</si>
  <si>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</si>
  <si>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</si>
  <si>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</si>
  <si>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</si>
  <si>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</si>
  <si>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</si>
  <si>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</si>
  <si>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</si>
  <si>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</si>
  <si>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</si>
  <si>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</si>
  <si>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</si>
  <si>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</si>
  <si>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</si>
  <si>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</si>
  <si>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</si>
  <si>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</si>
  <si>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</si>
  <si>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</si>
  <si>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</si>
  <si>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</si>
  <si>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</si>
  <si>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</si>
  <si>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</si>
  <si>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</si>
  <si>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</si>
  <si>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</si>
  <si>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</si>
  <si>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</si>
  <si>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</si>
  <si>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</si>
  <si>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</si>
  <si>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</si>
  <si>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</si>
  <si>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</si>
  <si>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</si>
  <si>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</si>
  <si>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</si>
  <si>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</si>
  <si>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</si>
  <si>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</si>
  <si>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</si>
  <si>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</si>
  <si>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</si>
  <si>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</si>
  <si>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</si>
  <si>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</si>
  <si>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</si>
  <si>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</si>
  <si>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</si>
  <si>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</si>
  <si>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</si>
  <si>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</si>
  <si>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</si>
  <si>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</si>
  <si>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</si>
  <si>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</si>
  <si>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</si>
  <si>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</si>
  <si>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</si>
  <si>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</si>
  <si>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</si>
  <si>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</si>
  <si>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</si>
  <si>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</si>
  <si>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</si>
  <si>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</si>
  <si>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</si>
  <si>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</si>
  <si>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</si>
  <si>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</si>
  <si>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</si>
  <si>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</si>
  <si>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</si>
  <si>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</si>
  <si>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</si>
  <si>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</si>
  <si>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</si>
  <si>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</si>
  <si>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</si>
  <si>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</si>
  <si>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</si>
  <si>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</si>
  <si>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</si>
  <si>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</si>
  <si>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</si>
  <si>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</si>
  <si>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</si>
  <si>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</si>
  <si>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</si>
  <si>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</si>
  <si>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</si>
  <si>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</si>
  <si>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</si>
  <si>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</si>
  <si>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</si>
  <si>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</si>
  <si>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</si>
  <si>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</si>
  <si>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</si>
  <si>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</si>
  <si>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</si>
  <si>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</si>
  <si>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</si>
  <si>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</si>
  <si>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</si>
  <si>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</si>
  <si>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</si>
  <si>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</si>
  <si>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</si>
  <si>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</si>
  <si>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</si>
  <si>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</si>
  <si>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</si>
  <si>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</si>
  <si>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</si>
  <si>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</si>
  <si>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</si>
  <si>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</si>
  <si>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</si>
  <si>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</si>
  <si>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</si>
  <si>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</si>
  <si>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</si>
  <si>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</si>
  <si>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</si>
  <si>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</si>
  <si>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</si>
  <si>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</si>
  <si>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</si>
  <si>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</si>
  <si>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</si>
  <si>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</si>
  <si>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</si>
  <si>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</si>
  <si>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</si>
  <si>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</si>
  <si>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</si>
  <si>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</si>
  <si>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</si>
  <si>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</si>
  <si>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</si>
  <si>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</si>
  <si>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</si>
  <si>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</si>
  <si>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</si>
  <si>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</si>
  <si>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</si>
  <si>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</si>
  <si>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</si>
  <si>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</si>
  <si>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</si>
  <si>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</si>
  <si>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</si>
  <si>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</si>
  <si>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</si>
  <si>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</si>
  <si>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</si>
  <si>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</si>
  <si>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</si>
  <si>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</si>
  <si>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</si>
  <si>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</si>
  <si>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</si>
  <si>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</si>
  <si>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</si>
  <si>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</si>
  <si>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</si>
  <si>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</si>
  <si>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</si>
  <si>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</si>
  <si>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</si>
  <si>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</si>
  <si>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</si>
  <si>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</si>
  <si>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</si>
  <si>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</si>
  <si>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</si>
  <si>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</si>
  <si>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</si>
  <si>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</si>
  <si>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</si>
  <si>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</si>
  <si>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</si>
  <si>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</si>
  <si>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</si>
  <si>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</si>
  <si>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</si>
  <si>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</si>
  <si>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</si>
  <si>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</si>
  <si>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</si>
  <si>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</si>
  <si>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</si>
  <si>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</si>
  <si>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</si>
  <si>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</si>
  <si>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</si>
  <si>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</si>
  <si>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</si>
  <si>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</si>
  <si>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</si>
  <si>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</si>
  <si>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</si>
  <si>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</si>
  <si>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</si>
  <si>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</si>
  <si>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</si>
  <si>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</si>
  <si>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</si>
  <si>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</si>
  <si>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</si>
  <si>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</si>
  <si>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</si>
  <si>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</si>
  <si>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</si>
  <si>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</si>
  <si>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</si>
  <si>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</si>
  <si>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</si>
  <si>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</si>
  <si>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</si>
  <si>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</si>
  <si>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</si>
  <si>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</si>
  <si>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</si>
  <si>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</si>
  <si>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</si>
  <si>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</si>
  <si>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</si>
  <si>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</si>
  <si>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</si>
  <si>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</si>
  <si>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</si>
  <si>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</si>
  <si>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</si>
  <si>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</si>
  <si>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</si>
  <si>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</si>
  <si>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</si>
  <si>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</si>
  <si>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</si>
  <si>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</si>
  <si>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</si>
  <si>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</si>
  <si>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</si>
  <si>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</si>
  <si>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</si>
  <si>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</si>
  <si>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</si>
  <si>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</si>
  <si>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</si>
  <si>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</si>
  <si>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</si>
  <si>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</si>
  <si>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</si>
  <si>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</si>
  <si>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</si>
  <si>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</si>
  <si>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</si>
  <si>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</si>
  <si>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</si>
  <si>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</si>
  <si>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</si>
  <si>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</si>
  <si>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</si>
  <si>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</si>
  <si>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</si>
  <si>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</si>
  <si>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</si>
  <si>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</si>
  <si>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</si>
  <si>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</si>
  <si>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</si>
  <si>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</si>
  <si>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</si>
  <si>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</si>
  <si>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</si>
  <si>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</si>
  <si>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</si>
  <si>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</si>
  <si>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</si>
  <si>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</si>
  <si>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</si>
  <si>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</si>
  <si>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</si>
  <si>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</si>
  <si>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</si>
  <si>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</si>
  <si>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</si>
  <si>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</si>
  <si>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</si>
  <si>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</si>
  <si>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</si>
  <si>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</si>
  <si>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</si>
  <si>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</si>
  <si>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</si>
  <si>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</si>
  <si>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</si>
  <si>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</si>
  <si>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</si>
  <si>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</si>
  <si>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</si>
  <si>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</si>
  <si>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</si>
  <si>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</si>
  <si>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</si>
  <si>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</si>
  <si>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</si>
  <si>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</si>
  <si>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</si>
  <si>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</si>
  <si>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</si>
  <si>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</si>
  <si>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</si>
  <si>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</si>
  <si>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</si>
  <si>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</si>
  <si>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</si>
  <si>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</si>
  <si>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</si>
  <si>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</si>
  <si>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</si>
  <si>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</si>
  <si>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</si>
  <si>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</si>
  <si>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</si>
  <si>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</si>
  <si>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</si>
  <si>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</si>
  <si>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</si>
  <si>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</si>
  <si>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</si>
  <si>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</si>
  <si>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</si>
  <si>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</si>
  <si>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</si>
  <si>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</si>
  <si>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</si>
  <si>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</si>
  <si>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</si>
  <si>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</si>
  <si>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</si>
  <si>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</si>
  <si>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</si>
  <si>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</si>
  <si>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</si>
  <si>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</si>
  <si>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</si>
  <si>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</si>
  <si>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</si>
  <si>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</si>
  <si>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</si>
  <si>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</si>
  <si>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</si>
  <si>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</si>
  <si>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</si>
  <si>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</si>
  <si>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</si>
  <si>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</si>
  <si>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</si>
  <si>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</si>
  <si>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</si>
  <si>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</si>
  <si>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</si>
  <si>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</si>
  <si>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</si>
  <si>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</si>
  <si>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</si>
  <si>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</si>
  <si>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</si>
  <si>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</si>
  <si>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</si>
  <si>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</si>
  <si>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</si>
  <si>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</si>
  <si>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</si>
  <si>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</si>
  <si>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</si>
  <si>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</si>
  <si>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</si>
  <si>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</si>
  <si>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</si>
  <si>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</si>
  <si>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</si>
  <si>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</si>
  <si>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</si>
  <si>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</si>
  <si>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</si>
  <si>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</si>
  <si>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</si>
  <si>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</si>
  <si>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</si>
  <si>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</si>
  <si>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</si>
  <si>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</si>
  <si>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</si>
  <si>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</si>
  <si>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</si>
  <si>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</si>
  <si>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</si>
  <si>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</si>
  <si>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</si>
  <si>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</si>
  <si>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</si>
  <si>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</si>
  <si>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</si>
  <si>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</si>
  <si>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</si>
  <si>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</si>
  <si>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</si>
  <si>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</si>
  <si>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</si>
  <si>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</si>
  <si>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</si>
  <si>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</si>
  <si>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</si>
  <si>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</si>
  <si>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</si>
  <si>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</si>
  <si>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</si>
  <si>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</si>
  <si>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</si>
  <si>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</si>
  <si>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</si>
  <si>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</si>
  <si>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</si>
  <si>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</si>
  <si>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</si>
  <si>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</si>
  <si>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</si>
  <si>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</si>
  <si>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</si>
  <si>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</si>
  <si>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</si>
  <si>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</si>
  <si>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</si>
  <si>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</si>
  <si>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</si>
  <si>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</si>
  <si>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</si>
  <si>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</si>
  <si>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</si>
  <si>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</si>
  <si>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</si>
  <si>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</si>
  <si>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</si>
  <si>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</si>
  <si>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</si>
  <si>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</si>
  <si>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</si>
  <si>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</si>
  <si>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</si>
  <si>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</si>
  <si>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</si>
  <si>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</si>
  <si>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</si>
  <si>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</si>
  <si>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</si>
  <si>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</si>
  <si>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</si>
  <si>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</si>
  <si>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</si>
  <si>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</si>
  <si>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</si>
  <si>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</si>
  <si>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</si>
  <si>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</si>
  <si>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</si>
  <si>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</si>
  <si>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</si>
  <si>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</si>
  <si>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</si>
  <si>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</si>
  <si>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</si>
  <si>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</si>
  <si>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</si>
  <si>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</si>
  <si>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</si>
  <si>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</si>
  <si>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</si>
  <si>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</si>
  <si>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</si>
  <si>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</si>
  <si>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</si>
  <si>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</si>
  <si>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</si>
  <si>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</si>
  <si>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</si>
  <si>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</si>
  <si>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</si>
  <si>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</si>
  <si>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</si>
  <si>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</si>
  <si>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</si>
  <si>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</si>
  <si>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</si>
  <si>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</si>
  <si>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</si>
  <si>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</si>
  <si>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</si>
  <si>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</si>
  <si>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</si>
  <si>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</si>
  <si>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</si>
  <si>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</si>
  <si>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</si>
  <si>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</si>
  <si>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</si>
  <si>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</si>
  <si>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</si>
  <si>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</si>
  <si>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</si>
  <si>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</si>
  <si>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</si>
  <si>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</si>
  <si>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</si>
  <si>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</si>
  <si>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</si>
  <si>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</si>
  <si>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</si>
  <si>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</si>
  <si>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</si>
  <si>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</si>
  <si>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</si>
  <si>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</si>
  <si>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</si>
  <si>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</si>
  <si>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</si>
  <si>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</si>
  <si>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</si>
  <si>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</si>
  <si>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</si>
  <si>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</si>
  <si>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</si>
  <si>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</si>
  <si>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</si>
  <si>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</si>
  <si>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</si>
  <si>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</si>
  <si>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</si>
  <si>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</si>
  <si>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</si>
  <si>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</si>
  <si>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</si>
  <si>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</si>
  <si>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</si>
  <si>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</si>
  <si>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</si>
  <si>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</si>
  <si>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</si>
  <si>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</si>
  <si>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</si>
  <si>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</si>
  <si>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</si>
  <si>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</si>
  <si>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</si>
  <si>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</si>
  <si>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</si>
  <si>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</si>
  <si>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</si>
  <si>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</si>
  <si>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</si>
  <si>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</si>
  <si>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</si>
  <si>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</si>
  <si>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</si>
  <si>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</si>
  <si>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</si>
  <si>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</si>
  <si>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</si>
  <si>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</si>
  <si>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</si>
  <si>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</si>
  <si>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</si>
  <si>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</si>
  <si>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</si>
  <si>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</si>
  <si>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</si>
  <si>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</si>
  <si>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</si>
  <si>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</si>
  <si>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</si>
  <si>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</si>
  <si>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</si>
  <si>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</si>
  <si>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</si>
  <si>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</si>
  <si>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</si>
  <si>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</si>
  <si>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</si>
  <si>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</si>
  <si>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</si>
  <si>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</si>
  <si>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</si>
  <si>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</si>
  <si>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</si>
  <si>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</si>
  <si>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</si>
  <si>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</si>
  <si>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</si>
  <si>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</si>
  <si>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</si>
  <si>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</si>
  <si>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</si>
  <si>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</si>
  <si>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</si>
  <si>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</si>
  <si>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</si>
  <si>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</si>
  <si>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</si>
  <si>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</si>
  <si>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</si>
  <si>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</si>
  <si>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</si>
  <si>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</si>
  <si>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</si>
  <si>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</si>
  <si>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</si>
  <si>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</si>
  <si>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</si>
  <si>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</si>
  <si>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</si>
  <si>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</si>
  <si>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</si>
  <si>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</si>
  <si>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</si>
  <si>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</si>
  <si>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</si>
  <si>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</si>
  <si>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</si>
  <si>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</si>
  <si>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</si>
  <si>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</si>
  <si>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</si>
  <si>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</si>
  <si>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</si>
  <si>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</si>
  <si>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</si>
  <si>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</si>
  <si>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</si>
  <si>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</si>
  <si>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</si>
  <si>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</si>
  <si>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</si>
  <si>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</si>
  <si>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</si>
  <si>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</si>
  <si>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</si>
  <si>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</si>
  <si>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</si>
  <si>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</si>
  <si>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</si>
  <si>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</si>
  <si>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</si>
  <si>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</si>
  <si>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</si>
  <si>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</si>
  <si>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</si>
  <si>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</si>
  <si>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</si>
  <si>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</si>
  <si>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</si>
  <si>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</si>
  <si>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</si>
  <si>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</si>
  <si>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</si>
  <si>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</si>
  <si>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</si>
  <si>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</si>
  <si>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</si>
  <si>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</si>
  <si>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</si>
  <si>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</si>
  <si>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</si>
  <si>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</si>
  <si>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</si>
  <si>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</si>
  <si>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</si>
  <si>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</si>
  <si>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</si>
  <si>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</si>
  <si>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</si>
  <si>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</si>
  <si>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</si>
  <si>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</si>
  <si>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</si>
  <si>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</si>
  <si>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</si>
  <si>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</si>
  <si>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</si>
  <si>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</si>
  <si>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</si>
  <si>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</si>
  <si>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</si>
  <si>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</si>
  <si>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</si>
  <si>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</si>
  <si>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</si>
  <si>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</si>
  <si>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</si>
  <si>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</si>
  <si>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</si>
  <si>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</si>
  <si>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</si>
  <si>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</si>
  <si>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</si>
  <si>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</si>
  <si>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</si>
  <si>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</si>
  <si>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</si>
  <si>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</si>
  <si>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</si>
  <si>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</si>
  <si>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</si>
  <si>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</si>
  <si>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</si>
  <si>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</si>
  <si>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</si>
  <si>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</si>
  <si>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</si>
  <si>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</si>
  <si>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</si>
  <si>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</si>
  <si>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</si>
  <si>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</si>
  <si>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</si>
  <si>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</si>
  <si>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</si>
  <si>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</si>
  <si>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</si>
  <si>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</si>
  <si>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</si>
  <si>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</si>
  <si>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</si>
  <si>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</si>
  <si>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</si>
  <si>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</si>
  <si>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</si>
  <si>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</si>
  <si>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</si>
  <si>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</si>
  <si>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</si>
  <si>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</si>
  <si>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</si>
  <si>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</si>
  <si>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</si>
  <si>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</si>
  <si>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</si>
  <si>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</si>
  <si>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</si>
  <si>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</si>
  <si>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</si>
  <si>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</si>
  <si>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</si>
  <si>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</si>
  <si>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</si>
  <si>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</si>
  <si>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</si>
  <si>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</si>
  <si>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</si>
  <si>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</si>
  <si>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</si>
  <si>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</si>
  <si>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</si>
  <si>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</si>
  <si>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</si>
  <si>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</si>
  <si>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</si>
  <si>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</si>
  <si>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</si>
  <si>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</si>
  <si>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</si>
  <si>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</si>
  <si>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</si>
  <si>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</si>
  <si>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</si>
  <si>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</si>
  <si>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</si>
  <si>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</si>
  <si>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</si>
  <si>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</si>
  <si>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</si>
  <si>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</si>
  <si>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</si>
  <si>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</si>
  <si>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</si>
  <si>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</si>
  <si>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</si>
  <si>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</si>
  <si>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</si>
  <si>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</si>
  <si>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</si>
  <si>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</si>
  <si>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</si>
  <si>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</si>
  <si>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</si>
  <si>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</si>
  <si>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</si>
  <si>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</si>
  <si>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</si>
  <si>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</si>
  <si>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</si>
  <si>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</si>
  <si>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</si>
  <si>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</si>
  <si>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</si>
  <si>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</si>
  <si>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</si>
  <si>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</si>
  <si>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</si>
  <si>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</si>
  <si>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</si>
  <si>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</si>
  <si>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</si>
  <si>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</si>
  <si>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</si>
  <si>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</si>
  <si>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</si>
  <si>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</si>
  <si>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</si>
  <si>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</si>
  <si>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</si>
  <si>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</si>
  <si>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</si>
  <si>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</si>
  <si>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</si>
  <si>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</si>
  <si>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</si>
  <si>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</si>
  <si>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</si>
  <si>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</si>
  <si>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</si>
  <si>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</si>
  <si>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</si>
  <si>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</si>
  <si>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</si>
  <si>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</si>
  <si>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</si>
  <si>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</si>
  <si>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</si>
  <si>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</si>
  <si>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</si>
  <si>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</si>
  <si>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</si>
  <si>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</si>
  <si>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</si>
  <si>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</si>
  <si>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</si>
  <si>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</si>
  <si>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</si>
  <si>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</si>
  <si>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</si>
  <si>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</si>
  <si>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</si>
  <si>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</si>
  <si>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</si>
  <si>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</si>
  <si>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</si>
  <si>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</si>
  <si>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</si>
  <si>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</si>
  <si>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</si>
  <si>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</si>
  <si>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</si>
  <si>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</si>
  <si>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</si>
  <si>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</si>
  <si>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</si>
  <si>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</si>
  <si>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</si>
  <si>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</si>
  <si>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</si>
  <si>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</si>
  <si>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</si>
  <si>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</si>
  <si>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</si>
  <si>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</si>
  <si>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</si>
  <si>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</si>
  <si>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</si>
  <si>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</si>
  <si>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</si>
  <si>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</si>
  <si>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</si>
  <si>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</si>
  <si>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</si>
  <si>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</si>
  <si>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</si>
  <si>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</si>
  <si>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</si>
  <si>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</si>
  <si>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</si>
  <si>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</si>
  <si>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</si>
  <si>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</si>
  <si>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</si>
  <si>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</si>
  <si>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</si>
  <si>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</si>
  <si>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</si>
  <si>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</si>
  <si>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</si>
  <si>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</si>
  <si>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</si>
  <si>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</si>
  <si>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</si>
  <si>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</si>
  <si>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</si>
  <si>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</si>
  <si>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</si>
  <si>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</si>
  <si>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</si>
  <si>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</si>
  <si>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</si>
  <si>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</si>
  <si>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</si>
  <si>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</si>
  <si>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</si>
  <si>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</si>
  <si>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</si>
  <si>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</si>
  <si>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</si>
  <si>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</si>
  <si>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</si>
  <si>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</si>
  <si>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</si>
  <si>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</si>
  <si>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</si>
  <si>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</si>
  <si>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</si>
  <si>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</si>
  <si>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</si>
  <si>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</si>
  <si>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</si>
  <si>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</si>
  <si>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</si>
  <si>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</si>
  <si>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</si>
  <si>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</si>
  <si>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</si>
  <si>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</si>
  <si>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</si>
  <si>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</si>
  <si>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</si>
  <si>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</si>
  <si>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</si>
  <si>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</si>
  <si>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</si>
  <si>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</si>
  <si>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</si>
  <si>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</si>
  <si>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</si>
  <si>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</si>
  <si>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</si>
  <si>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</si>
  <si>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</si>
  <si>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</si>
  <si>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</si>
  <si>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</si>
  <si>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</si>
  <si>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</si>
  <si>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</si>
  <si>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</si>
  <si>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</si>
  <si>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</si>
  <si>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</si>
  <si>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</si>
  <si>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</si>
  <si>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</si>
  <si>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</si>
  <si>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</si>
  <si>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</si>
  <si>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</si>
  <si>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</si>
  <si>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</si>
  <si>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</si>
  <si>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</si>
  <si>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</si>
  <si>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</si>
  <si>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</si>
  <si>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</si>
  <si>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</si>
  <si>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</si>
  <si>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</si>
  <si>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</si>
  <si>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</si>
  <si>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</si>
  <si>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</si>
  <si>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</si>
  <si>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</si>
  <si>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</si>
  <si>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</si>
  <si>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</si>
  <si>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</si>
  <si>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</si>
  <si>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</si>
  <si>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</si>
  <si>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</si>
  <si>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</si>
  <si>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</si>
  <si>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</si>
  <si>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</si>
  <si>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</si>
  <si>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</si>
  <si>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</si>
  <si>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</si>
  <si>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</si>
  <si>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</si>
  <si>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</si>
  <si>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</si>
  <si>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</si>
  <si>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</si>
  <si>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</si>
  <si>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</si>
  <si>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</si>
  <si>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</si>
  <si>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</si>
  <si>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</si>
  <si>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</si>
  <si>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</si>
  <si>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</si>
  <si>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</si>
  <si>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</si>
  <si>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</si>
  <si>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</si>
  <si>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</si>
  <si>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</si>
  <si>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</si>
  <si>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</si>
  <si>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</si>
  <si>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</si>
  <si>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</si>
  <si>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</si>
  <si>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</si>
  <si>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</si>
  <si>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</si>
  <si>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</si>
  <si>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</si>
  <si>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</si>
  <si>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</si>
  <si>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</si>
  <si>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</si>
  <si>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</si>
  <si>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</si>
  <si>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</si>
  <si>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</si>
  <si>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</si>
  <si>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</si>
  <si>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</si>
  <si>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</si>
  <si>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</si>
  <si>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</si>
  <si>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</si>
  <si>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</si>
  <si>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</si>
  <si>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</si>
  <si>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</si>
  <si>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</si>
  <si>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</si>
  <si>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</si>
  <si>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</si>
  <si>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</si>
  <si>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</si>
  <si>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</si>
  <si>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</si>
  <si>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</si>
  <si>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</si>
  <si>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</si>
  <si>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</si>
  <si>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</si>
  <si>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</si>
  <si>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</si>
  <si>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</si>
  <si>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</si>
  <si>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</si>
  <si>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</si>
  <si>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</si>
  <si>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</si>
  <si>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</si>
  <si>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</si>
  <si>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</si>
  <si>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</si>
  <si>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</si>
  <si>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</si>
  <si>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</si>
  <si>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</si>
  <si>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</si>
  <si>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</si>
  <si>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</si>
  <si>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</si>
  <si>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</si>
  <si>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</si>
  <si>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</si>
  <si>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</si>
  <si>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</si>
  <si>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</si>
  <si>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</si>
  <si>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</si>
  <si>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</si>
  <si>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</si>
  <si>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</si>
  <si>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</si>
  <si>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</si>
  <si>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</si>
  <si>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</si>
  <si>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</si>
  <si>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</si>
  <si>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</si>
  <si>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</si>
  <si>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</si>
  <si>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</si>
  <si>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</si>
  <si>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</si>
  <si>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</si>
  <si>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</si>
  <si>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</si>
  <si>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</si>
  <si>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</si>
  <si>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</si>
  <si>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</si>
  <si>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</si>
  <si>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</si>
  <si>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</si>
  <si>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</si>
  <si>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</si>
  <si>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</si>
  <si>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</si>
  <si>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</si>
  <si>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</si>
  <si>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</si>
  <si>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</si>
  <si>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</si>
  <si>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</si>
  <si>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</si>
  <si>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</si>
  <si>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</si>
  <si>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</si>
  <si>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</si>
  <si>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</si>
  <si>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</si>
  <si>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</si>
  <si>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</si>
  <si>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</si>
  <si>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</si>
  <si>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</si>
  <si>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</si>
  <si>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</si>
  <si>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</si>
  <si>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</si>
  <si>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</si>
  <si>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</si>
  <si>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</si>
  <si>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</si>
  <si>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</si>
  <si>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</si>
  <si>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</si>
  <si>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</si>
  <si>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</si>
  <si>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</si>
  <si>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</si>
  <si>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</si>
  <si>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</si>
  <si>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</si>
  <si>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</si>
  <si>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</si>
  <si>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</si>
  <si>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</si>
  <si>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</si>
  <si>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</si>
  <si>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</si>
  <si>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</si>
  <si>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</si>
  <si>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</si>
  <si>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</si>
  <si>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</si>
  <si>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</si>
  <si>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</si>
  <si>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</si>
  <si>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</si>
  <si>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</si>
  <si>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</si>
  <si>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</si>
  <si>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</si>
  <si>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</si>
  <si>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</si>
  <si>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</si>
  <si>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</si>
  <si>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</si>
  <si>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</si>
  <si>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</si>
  <si>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</si>
  <si>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</si>
  <si>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</si>
  <si>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</si>
  <si>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</si>
  <si>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</si>
  <si>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</si>
  <si>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</si>
  <si>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</si>
  <si>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</si>
  <si>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</si>
  <si>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</si>
  <si>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</si>
  <si>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</si>
  <si>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</si>
  <si>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</si>
  <si>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</si>
  <si>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</si>
  <si>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</si>
  <si>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</si>
  <si>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</si>
  <si>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</si>
  <si>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</si>
  <si>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</si>
  <si>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</si>
  <si>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</si>
  <si>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</si>
  <si>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</si>
  <si>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</si>
  <si>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</si>
  <si>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</si>
  <si>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</si>
  <si>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</si>
  <si>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</si>
  <si>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</si>
  <si>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</si>
  <si>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</si>
  <si>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</si>
  <si>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</si>
  <si>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</si>
  <si>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</si>
  <si>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</si>
  <si>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</si>
  <si>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</si>
  <si>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</si>
  <si>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</si>
  <si>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</si>
  <si>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</si>
  <si>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</si>
  <si>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</si>
  <si>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</si>
  <si>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</si>
  <si>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</si>
  <si>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</si>
  <si>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</si>
  <si>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</si>
  <si>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</si>
  <si>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</si>
  <si>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</si>
  <si>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</si>
  <si>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</si>
  <si>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</si>
  <si>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</si>
  <si>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</si>
  <si>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</si>
  <si>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</si>
  <si>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</si>
  <si>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</si>
  <si>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</si>
  <si>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</si>
  <si>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</si>
  <si>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</si>
  <si>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</si>
  <si>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</si>
  <si>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</si>
  <si>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</si>
  <si>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</si>
  <si>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</si>
  <si>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</si>
  <si>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</si>
  <si>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</si>
  <si>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</si>
  <si>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</si>
  <si>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</si>
  <si>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</si>
  <si>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</si>
  <si>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</si>
  <si>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</si>
  <si>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</si>
  <si>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</si>
  <si>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</si>
  <si>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</si>
  <si>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</si>
  <si>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</si>
  <si>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</si>
  <si>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</si>
  <si>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</si>
  <si>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</si>
  <si>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</si>
  <si>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</si>
  <si>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</si>
  <si>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</si>
  <si>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</si>
  <si>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</si>
  <si>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</si>
  <si>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</si>
  <si>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</si>
  <si>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</si>
  <si>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</si>
  <si>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</si>
  <si>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</si>
  <si>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</si>
  <si>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</si>
  <si>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</si>
  <si>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</si>
  <si>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</si>
  <si>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</si>
  <si>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</si>
  <si>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</si>
  <si>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</si>
  <si>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</si>
  <si>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</si>
  <si>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</si>
  <si>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</si>
  <si>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</si>
  <si>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</si>
  <si>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</si>
  <si>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</si>
  <si>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</si>
  <si>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</si>
  <si>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</si>
  <si>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</si>
  <si>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</si>
  <si>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</si>
  <si>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</si>
  <si>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</si>
  <si>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</si>
  <si>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</si>
  <si>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</si>
  <si>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</si>
  <si>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</si>
  <si>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</si>
  <si>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</si>
  <si>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</si>
  <si>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</si>
  <si>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</si>
  <si>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</si>
  <si>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</si>
  <si>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</si>
  <si>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</si>
  <si>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</si>
  <si>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</si>
  <si>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</si>
  <si>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</si>
  <si>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</si>
  <si>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</si>
  <si>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</si>
  <si>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</si>
  <si>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</si>
  <si>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</si>
  <si>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</si>
  <si>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</si>
  <si>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</si>
  <si>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</si>
  <si>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</si>
  <si>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</si>
  <si>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</si>
  <si>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</si>
  <si>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</si>
  <si>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</si>
  <si>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</si>
  <si>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</si>
  <si>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</si>
  <si>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</si>
  <si>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</si>
  <si>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</si>
  <si>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</si>
  <si>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</si>
  <si>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</si>
  <si>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</si>
  <si>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</si>
  <si>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</si>
  <si>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</si>
  <si>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</si>
  <si>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</si>
  <si>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</si>
  <si>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</si>
  <si>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</si>
  <si>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</si>
  <si>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</si>
  <si>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</si>
  <si>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</si>
  <si>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</si>
  <si>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</si>
  <si>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</si>
  <si>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</si>
  <si>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</si>
  <si>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</si>
  <si>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</si>
  <si>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</si>
  <si>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</si>
  <si>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</si>
  <si>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</si>
  <si>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</si>
  <si>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</si>
  <si>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</si>
  <si>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</si>
  <si>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</si>
  <si>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</si>
  <si>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</si>
  <si>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</si>
  <si>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</si>
  <si>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</si>
  <si>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</si>
  <si>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</si>
  <si>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</si>
  <si>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</si>
  <si>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</si>
  <si>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</si>
  <si>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</si>
  <si>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</si>
  <si>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</si>
  <si>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</si>
  <si>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</si>
  <si>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</si>
  <si>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</si>
  <si>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</si>
  <si>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</si>
  <si>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</si>
  <si>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</si>
  <si>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</si>
  <si>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</si>
  <si>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</si>
  <si>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</si>
  <si>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</si>
  <si>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</si>
  <si>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</si>
  <si>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</si>
  <si>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</si>
  <si>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</si>
  <si>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</si>
  <si>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</si>
  <si>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</si>
  <si>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</si>
  <si>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</si>
  <si>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</si>
  <si>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</si>
  <si>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</si>
  <si>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</si>
  <si>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</si>
  <si>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</si>
  <si>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</si>
  <si>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</si>
  <si>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</si>
  <si>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</si>
  <si>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</si>
  <si>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</si>
  <si>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</si>
  <si>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</si>
  <si>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</si>
  <si>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</si>
  <si>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</si>
  <si>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</si>
  <si>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</si>
  <si>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</si>
  <si>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</si>
  <si>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</si>
  <si>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</si>
  <si>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</si>
  <si>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</si>
  <si>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</si>
  <si>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</si>
  <si>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</si>
  <si>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</si>
  <si>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</si>
  <si>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</si>
  <si>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</si>
  <si>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</si>
  <si>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</si>
  <si>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</si>
  <si>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</si>
  <si>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</si>
  <si>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</si>
  <si>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</si>
  <si>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</si>
  <si>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</si>
  <si>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</si>
  <si>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</si>
  <si>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</si>
  <si>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</si>
  <si>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</si>
  <si>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</si>
  <si>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</si>
  <si>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</si>
  <si>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</si>
  <si>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</si>
  <si>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</si>
  <si>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</si>
  <si>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</si>
  <si>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</si>
  <si>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</si>
  <si>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</si>
  <si>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</si>
  <si>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</si>
  <si>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</si>
  <si>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</si>
  <si>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</si>
  <si>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</si>
  <si>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</si>
  <si>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</si>
  <si>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</si>
  <si>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</si>
  <si>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</si>
  <si>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</si>
  <si>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</si>
  <si>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</si>
  <si>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</si>
  <si>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</si>
  <si>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</si>
  <si>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</si>
  <si>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</si>
  <si>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</si>
  <si>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</si>
  <si>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</si>
  <si>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</si>
  <si>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</si>
  <si>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</si>
  <si>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</si>
  <si>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</si>
  <si>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</si>
  <si>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</si>
  <si>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</si>
  <si>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</si>
  <si>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</si>
  <si>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</si>
  <si>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</si>
  <si>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</si>
  <si>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</si>
  <si>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</si>
  <si>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</si>
  <si>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</si>
  <si>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</si>
  <si>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</si>
  <si>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</si>
  <si>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</si>
  <si>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</si>
  <si>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</si>
  <si>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</si>
  <si>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</si>
  <si>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</si>
  <si>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</si>
  <si>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</si>
  <si>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</si>
  <si>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</si>
  <si>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</si>
  <si>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</si>
  <si>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</si>
  <si>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</si>
  <si>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</si>
  <si>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</si>
  <si>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</si>
  <si>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</si>
  <si>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</si>
  <si>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</si>
  <si>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</si>
  <si>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</si>
  <si>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</si>
  <si>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</si>
  <si>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</si>
  <si>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</si>
  <si>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</si>
  <si>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</si>
  <si>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</si>
  <si>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</si>
  <si>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</si>
  <si>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</si>
  <si>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</si>
  <si>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</si>
  <si>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</si>
  <si>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</si>
  <si>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</si>
  <si>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</si>
  <si>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</si>
  <si>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</si>
  <si>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</si>
  <si>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</si>
  <si>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</si>
  <si>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</si>
  <si>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</si>
  <si>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</si>
  <si>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</si>
  <si>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</si>
  <si>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</si>
  <si>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</si>
  <si>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</si>
  <si>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</si>
  <si>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</si>
  <si>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</si>
  <si>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</si>
  <si>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</si>
  <si>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</si>
  <si>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</si>
  <si>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</si>
  <si>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</si>
  <si>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</si>
  <si>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</si>
  <si>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</si>
  <si>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</si>
  <si>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</si>
  <si>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</si>
  <si>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</si>
  <si>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</si>
  <si>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</si>
  <si>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</si>
  <si>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</si>
  <si>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</si>
  <si>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</si>
  <si>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</si>
  <si>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</si>
  <si>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</si>
  <si>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</si>
  <si>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</si>
  <si>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</si>
  <si>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</si>
  <si>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</si>
  <si>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</si>
  <si>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</si>
  <si>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</si>
  <si>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</si>
  <si>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</si>
  <si>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</si>
  <si>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</si>
  <si>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</si>
  <si>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</si>
  <si>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</si>
  <si>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</si>
  <si>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</si>
  <si>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</si>
  <si>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</si>
  <si>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</si>
  <si>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</si>
  <si>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</si>
  <si>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</si>
  <si>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</si>
  <si>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</si>
  <si>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</si>
  <si>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</si>
  <si>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</si>
  <si>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</si>
  <si>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</si>
  <si>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</si>
  <si>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</si>
  <si>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</si>
  <si>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</si>
  <si>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</si>
  <si>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</si>
  <si>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</si>
  <si>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</si>
  <si>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</si>
  <si>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</si>
  <si>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</si>
  <si>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</si>
  <si>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</si>
  <si>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</si>
  <si>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</si>
  <si>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</si>
  <si>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</si>
  <si>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</si>
  <si>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</si>
  <si>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</si>
  <si>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</si>
  <si>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</si>
  <si>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</si>
  <si>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</si>
  <si>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</si>
  <si>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</si>
  <si>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</si>
  <si>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</si>
  <si>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</si>
  <si>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</si>
  <si>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</si>
  <si>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</si>
  <si>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</si>
  <si>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</si>
  <si>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</si>
  <si>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</si>
  <si>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</si>
  <si>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</si>
  <si>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</si>
  <si>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</si>
  <si>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</si>
  <si>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</si>
  <si>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</si>
  <si>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</si>
  <si>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</si>
  <si>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</si>
  <si>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</si>
  <si>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</si>
  <si>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</si>
  <si>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</si>
  <si>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</si>
  <si>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</si>
  <si>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</si>
  <si>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</si>
  <si>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</si>
  <si>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</si>
  <si>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</si>
  <si>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</si>
  <si>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</si>
  <si>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</si>
  <si>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</si>
  <si>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</si>
  <si>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</si>
  <si>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</si>
  <si>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</si>
  <si>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</si>
  <si>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</si>
  <si>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</si>
  <si>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</si>
  <si>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</si>
  <si>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</si>
  <si>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</si>
  <si>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</si>
  <si>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</si>
  <si>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</si>
  <si>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</si>
  <si>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</si>
  <si>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</si>
  <si>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</si>
  <si>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</si>
  <si>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</si>
  <si>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</si>
  <si>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</si>
  <si>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</si>
  <si>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</si>
  <si>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</si>
  <si>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</si>
  <si>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</si>
  <si>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</si>
  <si>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</si>
  <si>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</si>
  <si>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</si>
  <si>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</si>
  <si>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</si>
  <si>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</si>
  <si>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</si>
  <si>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</si>
  <si>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</si>
  <si>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</si>
  <si>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</si>
  <si>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</si>
  <si>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</si>
  <si>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</si>
  <si>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</si>
  <si>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</si>
  <si>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</si>
  <si>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</si>
  <si>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</si>
  <si>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</si>
  <si>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</si>
  <si>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</si>
  <si>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</si>
  <si>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</si>
  <si>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</si>
  <si>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</si>
  <si>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</si>
  <si>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</si>
  <si>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</si>
  <si>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</si>
  <si>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</si>
  <si>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</si>
  <si>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</si>
  <si>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</si>
  <si>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</si>
  <si>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</si>
  <si>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</si>
  <si>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</si>
  <si>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</si>
  <si>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</si>
  <si>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</si>
  <si>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</si>
  <si>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</si>
  <si>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</si>
  <si>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</si>
  <si>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</si>
  <si>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</si>
  <si>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</si>
  <si>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</si>
  <si>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</si>
  <si>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</si>
  <si>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</si>
  <si>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</si>
  <si>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</si>
  <si>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</si>
  <si>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</si>
  <si>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</si>
  <si>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</si>
  <si>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</si>
  <si>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</si>
  <si>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</si>
  <si>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</si>
  <si>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</si>
  <si>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</si>
  <si>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</si>
  <si>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</si>
  <si>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</si>
  <si>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</si>
  <si>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</si>
  <si>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</si>
  <si>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</si>
  <si>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</si>
  <si>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</si>
  <si>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</si>
  <si>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</si>
  <si>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</si>
  <si>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</si>
  <si>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</si>
  <si>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</si>
  <si>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</si>
  <si>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</si>
  <si>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</si>
  <si>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</si>
  <si>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</si>
  <si>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</si>
  <si>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</si>
  <si>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</si>
  <si>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</si>
  <si>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</si>
  <si>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</si>
  <si>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</si>
  <si>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</si>
  <si>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</si>
  <si>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</si>
  <si>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</si>
  <si>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</si>
  <si>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</si>
  <si>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</si>
  <si>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</si>
  <si>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</si>
  <si>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</si>
  <si>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</si>
  <si>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</si>
  <si>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</si>
  <si>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</si>
  <si>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</si>
  <si>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</si>
  <si>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</si>
  <si>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</si>
  <si>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</si>
  <si>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</si>
  <si>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</si>
  <si>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</si>
  <si>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</si>
  <si>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</si>
  <si>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</si>
  <si>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</si>
  <si>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</si>
  <si>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</si>
  <si>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</si>
  <si>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</si>
  <si>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</si>
  <si>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</si>
  <si>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</si>
  <si>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</si>
  <si>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</si>
  <si>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</si>
  <si>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</si>
  <si>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</si>
  <si>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</si>
  <si>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</si>
  <si>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</si>
  <si>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</si>
  <si>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</si>
  <si>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</si>
  <si>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</si>
  <si>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</si>
  <si>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</si>
  <si>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</si>
  <si>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</si>
  <si>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</si>
  <si>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</si>
  <si>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</si>
  <si>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</si>
  <si>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</si>
  <si>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</si>
  <si>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</si>
  <si>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</si>
  <si>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</si>
  <si>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</si>
  <si>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</si>
  <si>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</si>
  <si>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</si>
  <si>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</si>
  <si>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</si>
  <si>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</si>
  <si>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</si>
  <si>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</si>
  <si>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</si>
  <si>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</si>
  <si>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</si>
  <si>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</si>
  <si>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</si>
  <si>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</si>
  <si>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</si>
  <si>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</si>
  <si>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</si>
  <si>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</si>
  <si>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</si>
  <si>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</si>
  <si>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</si>
  <si>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</si>
  <si>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</si>
  <si>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</si>
  <si>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</si>
  <si>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</si>
  <si>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</si>
  <si>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</si>
  <si>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</si>
  <si>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</si>
  <si>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</si>
  <si>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</si>
  <si>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</si>
  <si>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</si>
  <si>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</si>
  <si>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</si>
  <si>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</si>
  <si>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</si>
  <si>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</si>
  <si>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</si>
  <si>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</si>
  <si>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</si>
  <si>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</si>
  <si>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</si>
  <si>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</si>
  <si>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</si>
  <si>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</si>
  <si>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</si>
  <si>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</si>
  <si>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</si>
  <si>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</si>
  <si>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</si>
  <si>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</si>
  <si>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</si>
  <si>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</si>
  <si>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</si>
  <si>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</si>
  <si>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</si>
  <si>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</si>
  <si>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</si>
  <si>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</si>
  <si>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</si>
  <si>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</si>
  <si>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</si>
  <si>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</si>
  <si>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</si>
  <si>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</si>
  <si>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</si>
  <si>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</si>
  <si>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</si>
  <si>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</si>
  <si>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</si>
  <si>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</si>
  <si>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</si>
  <si>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</si>
  <si>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</si>
  <si>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</si>
  <si>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</si>
  <si>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</si>
  <si>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</si>
  <si>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</si>
  <si>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</si>
  <si>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</si>
  <si>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</si>
  <si>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</si>
  <si>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</si>
  <si>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</si>
  <si>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</si>
  <si>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</si>
  <si>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</si>
  <si>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</si>
  <si>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</si>
  <si>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</si>
  <si>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</si>
  <si>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</si>
  <si>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</si>
  <si>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</si>
  <si>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</si>
  <si>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</si>
  <si>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</si>
  <si>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</si>
  <si>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</si>
  <si>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</si>
  <si>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</si>
  <si>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</si>
  <si>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</si>
  <si>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</si>
  <si>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</si>
  <si>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</si>
  <si>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</si>
  <si>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</si>
  <si>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</si>
  <si>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</si>
  <si>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</si>
  <si>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</si>
  <si>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</si>
  <si>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</si>
  <si>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</si>
  <si>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</si>
  <si>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</si>
  <si>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</si>
  <si>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</si>
  <si>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</si>
  <si>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</si>
  <si>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</si>
  <si>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</si>
  <si>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</si>
  <si>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</si>
  <si>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</si>
  <si>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</si>
  <si>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</si>
  <si>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</si>
  <si>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</si>
  <si>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</si>
  <si>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</si>
  <si>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</si>
  <si>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</si>
  <si>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</si>
  <si>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</si>
  <si>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</si>
  <si>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</si>
  <si>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</si>
  <si>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</si>
  <si>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</si>
  <si>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</si>
  <si>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</si>
  <si>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</si>
  <si>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</si>
  <si>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</si>
  <si>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</si>
  <si>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</si>
  <si>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</si>
  <si>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</si>
  <si>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</si>
  <si>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</si>
  <si>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</si>
  <si>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</si>
  <si>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</si>
  <si>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</si>
  <si>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</si>
  <si>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</si>
  <si>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</si>
  <si>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</si>
  <si>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</si>
  <si>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</si>
  <si>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</si>
  <si>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</si>
  <si>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</si>
  <si>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</si>
  <si>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</si>
  <si>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</si>
  <si>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</si>
  <si>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</si>
  <si>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</si>
  <si>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</si>
  <si>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</si>
  <si>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</si>
  <si>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</si>
  <si>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</si>
  <si>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</si>
  <si>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</si>
  <si>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</si>
  <si>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</si>
  <si>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</si>
  <si>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</si>
  <si>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</si>
  <si>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</si>
  <si>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</si>
  <si>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</si>
  <si>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</si>
  <si>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</si>
  <si>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</si>
  <si>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</si>
  <si>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</si>
  <si>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</si>
  <si>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</si>
  <si>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</si>
  <si>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</si>
  <si>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</si>
  <si>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</si>
  <si>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</si>
  <si>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</si>
  <si>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</si>
  <si>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</si>
  <si>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</si>
  <si>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</si>
  <si>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</si>
  <si>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</si>
  <si>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</si>
  <si>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</si>
  <si>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</si>
  <si>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</si>
  <si>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</si>
  <si>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</si>
  <si>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</si>
  <si>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</si>
  <si>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</si>
  <si>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</si>
  <si>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</si>
  <si>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</si>
  <si>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</si>
  <si>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</si>
  <si>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</si>
  <si>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</si>
  <si>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</si>
  <si>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</si>
  <si>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</si>
  <si>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</si>
  <si>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</si>
  <si>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</si>
  <si>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</si>
  <si>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</si>
  <si>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</si>
  <si>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</si>
  <si>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</si>
  <si>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</si>
  <si>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</si>
  <si>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</si>
  <si>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</si>
  <si>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</si>
  <si>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</si>
  <si>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</si>
  <si>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</si>
  <si>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</si>
  <si>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</si>
  <si>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</si>
  <si>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</si>
  <si>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</si>
  <si>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</si>
  <si>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</si>
  <si>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</si>
  <si>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</si>
  <si>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</si>
  <si>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</si>
  <si>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</si>
  <si>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</si>
  <si>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</si>
  <si>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</si>
  <si>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</si>
  <si>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</si>
  <si>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</si>
  <si>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</si>
  <si>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</si>
  <si>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</si>
  <si>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</si>
  <si>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</si>
  <si>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</si>
  <si>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</si>
  <si>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</si>
  <si>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</si>
  <si>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</si>
  <si>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</si>
  <si>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</si>
  <si>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</si>
  <si>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</si>
  <si>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</si>
  <si>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</si>
  <si>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</si>
  <si>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</si>
  <si>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</si>
  <si>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</si>
  <si>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</si>
  <si>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</si>
  <si>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</si>
  <si>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</si>
  <si>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</si>
  <si>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</si>
  <si>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</si>
  <si>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</si>
  <si>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</si>
  <si>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</si>
  <si>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</si>
  <si>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</si>
  <si>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</si>
  <si>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</si>
  <si>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</si>
  <si>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</si>
  <si>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</si>
  <si>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</si>
  <si>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</si>
  <si>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</si>
  <si>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</si>
  <si>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</si>
  <si>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</si>
  <si>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</si>
  <si>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</si>
  <si>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</si>
  <si>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</si>
  <si>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</si>
  <si>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</si>
  <si>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</si>
  <si>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</si>
  <si>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</si>
  <si>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</si>
  <si>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</si>
  <si>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</si>
  <si>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</si>
  <si>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</si>
  <si>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</si>
  <si>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</si>
  <si>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</si>
  <si>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</si>
  <si>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</si>
  <si>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</si>
  <si>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</si>
  <si>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</si>
  <si>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</si>
  <si>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</si>
  <si>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</si>
  <si>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</si>
  <si>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</si>
  <si>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</si>
  <si>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</si>
  <si>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</si>
  <si>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</si>
  <si>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</si>
  <si>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</si>
  <si>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</si>
  <si>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</si>
  <si>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</si>
  <si>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</si>
  <si>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</si>
  <si>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</si>
  <si>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</si>
  <si>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</si>
  <si>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</si>
  <si>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</si>
  <si>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</si>
  <si>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</si>
  <si>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</si>
  <si>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</si>
  <si>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</si>
  <si>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</si>
  <si>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</si>
  <si>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</si>
  <si>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</si>
  <si>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</si>
  <si>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</si>
  <si>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</si>
  <si>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</si>
  <si>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</si>
  <si>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</si>
  <si>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</si>
  <si>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</si>
  <si>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</si>
  <si>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</si>
  <si>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</si>
  <si>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</si>
  <si>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</si>
  <si>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</si>
  <si>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</si>
  <si>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</si>
  <si>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</si>
  <si>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</si>
  <si>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</si>
  <si>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</si>
  <si>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</si>
  <si>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</si>
  <si>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</si>
  <si>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</si>
  <si>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</si>
  <si>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</si>
  <si>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</si>
  <si>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</si>
  <si>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</si>
  <si>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</si>
  <si>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</si>
  <si>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</si>
  <si>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</si>
  <si>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</si>
  <si>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</si>
  <si>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</si>
  <si>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</si>
  <si>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</si>
  <si>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</si>
  <si>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</si>
  <si>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</si>
  <si>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</si>
  <si>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</si>
  <si>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</si>
  <si>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</si>
  <si>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</si>
  <si>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</si>
  <si>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</si>
  <si>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</si>
  <si>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</si>
  <si>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</si>
  <si>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</si>
  <si>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</si>
  <si>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</si>
  <si>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</si>
  <si>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</si>
  <si>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</si>
  <si>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</si>
  <si>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</si>
  <si>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</si>
  <si>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</si>
  <si>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</si>
  <si>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</si>
  <si>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</si>
  <si>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</si>
  <si>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</si>
  <si>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</si>
  <si>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</si>
  <si>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</si>
  <si>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</si>
  <si>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</si>
  <si>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</si>
  <si>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</si>
  <si>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</si>
  <si>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</si>
  <si>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</si>
  <si>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</si>
  <si>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</si>
  <si>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</si>
  <si>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</si>
  <si>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</si>
  <si>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</si>
  <si>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</si>
  <si>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</si>
  <si>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</si>
  <si>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</si>
  <si>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</si>
  <si>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</si>
  <si>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</si>
  <si>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</si>
  <si>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</si>
  <si>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</si>
  <si>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</si>
  <si>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</si>
  <si>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</si>
  <si>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</si>
  <si>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</si>
  <si>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</si>
  <si>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</si>
  <si>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</si>
  <si>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</si>
  <si>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</si>
  <si>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</si>
  <si>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</si>
  <si>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</si>
  <si>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</si>
  <si>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</si>
  <si>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</si>
  <si>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</si>
  <si>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</si>
  <si>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</si>
  <si>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</si>
  <si>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</si>
  <si>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</si>
  <si>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</si>
  <si>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</si>
  <si>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</si>
  <si>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</si>
  <si>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</si>
  <si>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</si>
  <si>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</si>
  <si>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</si>
  <si>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</si>
  <si>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</si>
  <si>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</si>
  <si>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</si>
  <si>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</si>
  <si>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</si>
  <si>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</si>
  <si>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</si>
  <si>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</si>
  <si>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</si>
  <si>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</si>
  <si>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</si>
  <si>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</si>
  <si>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</si>
  <si>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</si>
  <si>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</si>
  <si>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</si>
  <si>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</si>
  <si>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</si>
  <si>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</si>
  <si>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</si>
  <si>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</si>
  <si>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</si>
  <si>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</si>
  <si>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</si>
  <si>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</si>
  <si>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</si>
  <si>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</si>
  <si>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</si>
  <si>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</si>
  <si>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</si>
  <si>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</si>
  <si>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</si>
  <si>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</si>
  <si>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</si>
  <si>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</si>
  <si>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</si>
  <si>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</si>
  <si>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</si>
  <si>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</si>
  <si>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</si>
  <si>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</si>
  <si>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</si>
  <si>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</si>
  <si>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</si>
  <si>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</si>
  <si>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</si>
  <si>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</si>
  <si>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</si>
  <si>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</si>
  <si>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</si>
  <si>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</si>
  <si>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</si>
  <si>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</si>
  <si>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</si>
  <si>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</si>
  <si>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</si>
  <si>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</si>
  <si>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</si>
  <si>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</si>
  <si>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</si>
  <si>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</si>
  <si>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</si>
  <si>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</si>
  <si>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</si>
  <si>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</si>
  <si>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</si>
  <si>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</si>
  <si>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</si>
  <si>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</si>
  <si>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</si>
  <si>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</si>
  <si>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</si>
  <si>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</si>
  <si>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</si>
  <si>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</si>
  <si>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</si>
  <si>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</si>
  <si>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</si>
  <si>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</si>
  <si>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</si>
  <si>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</si>
  <si>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</si>
  <si>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</si>
  <si>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</si>
  <si>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</si>
  <si>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</si>
  <si>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</si>
  <si>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</si>
  <si>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</si>
  <si>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</si>
  <si>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</si>
  <si>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</si>
  <si>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</si>
  <si>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</si>
  <si>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</si>
  <si>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</si>
  <si>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</si>
  <si>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</si>
  <si>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</si>
  <si>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</si>
  <si>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</si>
  <si>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</si>
  <si>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</si>
  <si>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</si>
  <si>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</si>
  <si>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</si>
  <si>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</si>
  <si>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</si>
  <si>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</si>
  <si>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</si>
  <si>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</si>
  <si>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</si>
  <si>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</si>
  <si>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</si>
  <si>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</si>
  <si>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</si>
  <si>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</si>
  <si>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</si>
  <si>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</si>
  <si>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</si>
  <si>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</si>
  <si>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</si>
  <si>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</si>
  <si>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</si>
  <si>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</si>
  <si>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</si>
  <si>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</si>
  <si>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</si>
  <si>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</si>
  <si>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</si>
  <si>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</si>
  <si>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</si>
  <si>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</si>
  <si>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</si>
  <si>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</si>
  <si>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</si>
  <si>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</si>
  <si>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</si>
  <si>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</si>
  <si>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</si>
  <si>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</si>
  <si>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</si>
  <si>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</si>
  <si>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</si>
  <si>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</si>
  <si>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</si>
  <si>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</si>
  <si>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</si>
  <si>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</si>
  <si>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</si>
  <si>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</si>
  <si>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</si>
  <si>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</si>
  <si>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</si>
  <si>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</si>
  <si>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</si>
  <si>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</si>
  <si>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</si>
  <si>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</si>
  <si>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</si>
  <si>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</si>
  <si>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</si>
  <si>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</si>
  <si>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</si>
  <si>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</si>
  <si>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</si>
  <si>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</si>
  <si>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</si>
  <si>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</si>
  <si>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</si>
  <si>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</si>
  <si>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</si>
  <si>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</si>
  <si>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</si>
  <si>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</si>
  <si>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</si>
  <si>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</si>
  <si>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</si>
  <si>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</si>
  <si>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</si>
  <si>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</si>
  <si>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</si>
  <si>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</si>
  <si>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</si>
  <si>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</si>
  <si>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</si>
  <si>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</si>
  <si>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</si>
  <si>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</si>
  <si>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</si>
  <si>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</si>
  <si>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</si>
  <si>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</si>
  <si>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</si>
  <si>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</si>
  <si>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</si>
  <si>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</si>
  <si>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</si>
  <si>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</si>
  <si>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</si>
  <si>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</si>
  <si>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</si>
  <si>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</si>
  <si>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</si>
  <si>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</si>
  <si>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</si>
  <si>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</si>
  <si>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</si>
  <si>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</si>
  <si>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</si>
  <si>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</si>
  <si>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</si>
  <si>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</si>
  <si>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</si>
  <si>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</si>
  <si>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</si>
  <si>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</si>
  <si>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</si>
  <si>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</si>
  <si>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</si>
  <si>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</si>
  <si>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</si>
  <si>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</si>
  <si>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</si>
  <si>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</si>
  <si>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</si>
  <si>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</si>
  <si>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</si>
  <si>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</si>
  <si>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</si>
  <si>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</si>
  <si>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</si>
  <si>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</si>
  <si>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</si>
  <si>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</si>
  <si>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</si>
  <si>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</si>
  <si>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</si>
  <si>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</si>
  <si>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</si>
  <si>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</si>
  <si>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</si>
  <si>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</si>
  <si>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</si>
  <si>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</si>
  <si>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</si>
  <si>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</si>
  <si>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</si>
  <si>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</si>
  <si>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</si>
  <si>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</si>
  <si>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</si>
  <si>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</si>
  <si>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</si>
  <si>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</si>
  <si>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</si>
  <si>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</si>
  <si>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</si>
  <si>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</si>
  <si>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</si>
  <si>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</si>
  <si>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</si>
  <si>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</si>
  <si>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</si>
  <si>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</si>
  <si>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</si>
  <si>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</si>
  <si>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</si>
  <si>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</si>
  <si>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</si>
  <si>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</si>
  <si>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</si>
  <si>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</si>
  <si>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</si>
  <si>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</si>
  <si>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</si>
  <si>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</si>
  <si>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</si>
  <si>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</si>
  <si>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</si>
  <si>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</si>
  <si>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</si>
  <si>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</si>
  <si>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</si>
  <si>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</si>
  <si>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</si>
  <si>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</si>
  <si>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</si>
  <si>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</si>
  <si>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</si>
  <si>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</si>
  <si>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</si>
  <si>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</si>
  <si>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</si>
  <si>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</si>
  <si>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</si>
  <si>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</si>
  <si>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</si>
  <si>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</si>
  <si>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</si>
  <si>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</si>
  <si>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</si>
  <si>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</si>
  <si>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</si>
  <si>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</si>
  <si>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</si>
  <si>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</si>
  <si>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</si>
  <si>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</si>
  <si>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</si>
  <si>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</si>
  <si>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</si>
  <si>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</si>
  <si>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</si>
  <si>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</si>
  <si>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</si>
  <si>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</si>
  <si>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</si>
  <si>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</si>
  <si>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</si>
  <si>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</si>
  <si>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</si>
  <si>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</si>
  <si>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</si>
  <si>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</si>
  <si>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</si>
  <si>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</si>
  <si>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</si>
  <si>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</si>
  <si>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</si>
  <si>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</si>
  <si>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</si>
  <si>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</si>
  <si>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</si>
  <si>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</si>
  <si>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</si>
  <si>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</si>
  <si>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</si>
  <si>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</si>
  <si>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</si>
  <si>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</si>
  <si>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</si>
  <si>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</si>
  <si>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</si>
  <si>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</si>
  <si>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</si>
  <si>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</si>
  <si>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</si>
  <si>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</si>
  <si>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</si>
  <si>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</si>
  <si>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</si>
  <si>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</si>
  <si>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</si>
  <si>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</si>
  <si>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</si>
  <si>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</si>
  <si>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</si>
  <si>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</si>
  <si>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</si>
  <si>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</si>
  <si>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</si>
  <si>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</si>
  <si>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</si>
  <si>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</si>
  <si>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</si>
  <si>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</si>
  <si>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</si>
  <si>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</si>
  <si>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</si>
  <si>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</si>
  <si>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</si>
  <si>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</si>
  <si>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</si>
  <si>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</si>
  <si>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</si>
  <si>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</si>
  <si>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</si>
  <si>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</si>
  <si>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</si>
  <si>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</si>
  <si>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</si>
  <si>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</si>
  <si>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</si>
  <si>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</si>
  <si>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</si>
  <si>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</si>
  <si>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</si>
  <si>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</si>
  <si>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</si>
  <si>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</si>
  <si>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</si>
  <si>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</si>
  <si>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</si>
  <si>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</si>
  <si>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</si>
  <si>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</si>
  <si>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</si>
  <si>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</si>
  <si>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</si>
  <si>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</si>
  <si>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</si>
  <si>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</si>
  <si>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</si>
  <si>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</si>
  <si>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</si>
  <si>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</si>
  <si>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</si>
  <si>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</si>
  <si>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</si>
  <si>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</si>
  <si>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</si>
  <si>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</si>
  <si>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</si>
  <si>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</si>
  <si>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</si>
  <si>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</si>
  <si>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</si>
  <si>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</si>
  <si>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</si>
  <si>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</si>
  <si>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</si>
  <si>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</si>
  <si>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</si>
  <si>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</si>
  <si>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</si>
  <si>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</si>
  <si>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</si>
  <si>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</si>
  <si>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</si>
  <si>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</si>
  <si>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</si>
  <si>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</si>
  <si>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</si>
  <si>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</si>
  <si>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</si>
  <si>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</si>
  <si>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</si>
  <si>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</si>
  <si>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</si>
  <si>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</si>
  <si>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</si>
  <si>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</si>
  <si>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</si>
  <si>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</si>
  <si>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</si>
  <si>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</si>
  <si>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</si>
  <si>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</si>
  <si>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</si>
  <si>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</si>
  <si>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</si>
  <si>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</si>
  <si>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</si>
  <si>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</si>
  <si>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</si>
  <si>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</si>
  <si>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</si>
  <si>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</si>
  <si>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</si>
  <si>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</si>
  <si>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</si>
  <si>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</si>
  <si>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</si>
  <si>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</si>
  <si>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</si>
  <si>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</si>
  <si>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</si>
  <si>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</si>
  <si>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</si>
  <si>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</si>
  <si>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</si>
  <si>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</si>
  <si>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</si>
  <si>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</si>
  <si>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</si>
  <si>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</si>
  <si>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</si>
  <si>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</si>
  <si>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</si>
  <si>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</si>
  <si>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</si>
  <si>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</si>
  <si>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</si>
  <si>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</si>
  <si>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</si>
  <si>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</si>
  <si>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</si>
  <si>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</si>
  <si>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</si>
  <si>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</si>
  <si>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</si>
  <si>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</si>
  <si>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</si>
  <si>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</si>
  <si>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</si>
  <si>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</si>
  <si>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</si>
  <si>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</si>
  <si>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</si>
  <si>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</si>
  <si>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</si>
  <si>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</si>
  <si>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</si>
  <si>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</si>
  <si>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</si>
  <si>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</si>
  <si>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</si>
  <si>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</si>
  <si>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</si>
  <si>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</si>
  <si>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</si>
  <si>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</si>
  <si>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</si>
  <si>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</si>
  <si>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</si>
  <si>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</si>
  <si>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</si>
  <si>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</si>
  <si>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</si>
  <si>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</si>
  <si>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</si>
  <si>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</si>
  <si>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</si>
  <si>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</si>
  <si>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</si>
  <si>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</si>
  <si>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</si>
  <si>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</si>
  <si>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</si>
  <si>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</si>
  <si>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</si>
  <si>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</si>
  <si>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</si>
  <si>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</si>
  <si>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</si>
  <si>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</si>
  <si>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</si>
  <si>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</si>
  <si>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</si>
  <si>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</si>
  <si>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</si>
  <si>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</si>
  <si>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</si>
  <si>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</si>
  <si>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</si>
  <si>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</si>
  <si>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</si>
  <si>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</si>
  <si>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</si>
  <si>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</si>
  <si>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</si>
  <si>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</si>
  <si>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</si>
  <si>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</si>
  <si>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</si>
  <si>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</si>
  <si>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</si>
  <si>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</si>
  <si>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</si>
  <si>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</si>
  <si>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</si>
  <si>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</si>
  <si>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</si>
  <si>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</si>
  <si>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</si>
  <si>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</si>
  <si>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</si>
  <si>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</si>
  <si>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</si>
  <si>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</si>
  <si>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</si>
  <si>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</si>
  <si>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</si>
  <si>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</si>
  <si>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</si>
  <si>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</si>
  <si>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</si>
  <si>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</si>
  <si>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</si>
  <si>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</si>
  <si>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</si>
  <si>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</si>
  <si>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</si>
  <si>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</si>
  <si>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</si>
  <si>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</si>
  <si>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</si>
  <si>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</si>
  <si>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</si>
  <si>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</si>
  <si>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</si>
  <si>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</si>
  <si>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</si>
  <si>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</si>
  <si>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</si>
  <si>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</si>
  <si>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</si>
  <si>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</si>
  <si>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</si>
  <si>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</si>
  <si>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</si>
  <si>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</si>
  <si>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</si>
  <si>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</si>
  <si>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</si>
  <si>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</si>
  <si>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</si>
  <si>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</si>
  <si>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</si>
  <si>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</si>
  <si>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</si>
  <si>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</si>
  <si>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</si>
  <si>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</si>
  <si>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</si>
  <si>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</si>
  <si>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</si>
  <si>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</si>
  <si>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</si>
  <si>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</si>
  <si>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</si>
  <si>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</si>
  <si>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</si>
  <si>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</si>
  <si>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</si>
  <si>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</si>
  <si>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</si>
  <si>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</si>
  <si>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</si>
  <si>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</si>
  <si>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</si>
  <si>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</si>
  <si>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</si>
  <si>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</si>
  <si>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</si>
  <si>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</si>
  <si>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</si>
  <si>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</si>
  <si>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</si>
  <si>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</si>
  <si>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</si>
  <si>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</si>
  <si>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</si>
  <si>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</si>
  <si>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</si>
  <si>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</si>
  <si>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</si>
  <si>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</si>
  <si>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</si>
  <si>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</si>
  <si>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</si>
  <si>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</si>
  <si>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</si>
  <si>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</si>
  <si>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</si>
  <si>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</si>
  <si>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</si>
  <si>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</si>
  <si>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</si>
  <si>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</si>
  <si>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</si>
  <si>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</si>
  <si>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</si>
  <si>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</si>
  <si>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</si>
  <si>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</si>
  <si>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</si>
  <si>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</si>
  <si>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</si>
  <si>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</si>
  <si>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</si>
  <si>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</si>
  <si>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</si>
  <si>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</si>
  <si>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</si>
  <si>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</si>
  <si>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</si>
  <si>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</si>
  <si>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</si>
  <si>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</si>
  <si>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</si>
  <si>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</si>
  <si>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</si>
  <si>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</si>
  <si>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</si>
  <si>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</si>
  <si>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</si>
  <si>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</si>
  <si>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</si>
  <si>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</si>
  <si>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</si>
  <si>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</si>
  <si>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</si>
  <si>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</si>
  <si>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</si>
  <si>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</si>
  <si>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</si>
  <si>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</si>
  <si>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</si>
  <si>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</si>
  <si>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</si>
  <si>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</si>
  <si>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</si>
  <si>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</si>
  <si>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</si>
  <si>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</si>
  <si>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</si>
  <si>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</si>
  <si>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</si>
  <si>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</si>
  <si>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</si>
  <si>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</si>
  <si>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</si>
  <si>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</si>
  <si>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</si>
  <si>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</si>
  <si>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</si>
  <si>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</si>
  <si>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</si>
  <si>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</si>
  <si>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</si>
  <si>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</si>
  <si>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</si>
  <si>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</si>
  <si>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</si>
  <si>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</si>
  <si>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</si>
  <si>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</si>
  <si>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</si>
  <si>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</si>
  <si>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</si>
  <si>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</si>
  <si>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</si>
  <si>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</si>
  <si>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</si>
  <si>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</si>
  <si>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</si>
  <si>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</si>
  <si>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</si>
  <si>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</si>
  <si>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</si>
  <si>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</si>
  <si>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</si>
  <si>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</si>
  <si>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</si>
  <si>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</si>
  <si>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</si>
  <si>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</si>
  <si>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</si>
  <si>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</si>
  <si>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</si>
  <si>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</si>
  <si>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</si>
  <si>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</si>
  <si>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</si>
  <si>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</si>
  <si>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</si>
  <si>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</si>
  <si>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</si>
  <si>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</si>
  <si>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</si>
  <si>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</si>
  <si>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</si>
  <si>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</si>
  <si>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</si>
  <si>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</si>
  <si>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</si>
  <si>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</si>
  <si>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</si>
  <si>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</si>
  <si>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</si>
  <si>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</si>
  <si>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</si>
  <si>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</si>
  <si>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</si>
  <si>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</si>
  <si>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</si>
  <si>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</si>
  <si>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</si>
  <si>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</si>
  <si>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</si>
  <si>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</si>
  <si>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</si>
  <si>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</si>
  <si>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</si>
  <si>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</si>
  <si>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</si>
  <si>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</si>
  <si>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</si>
  <si>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</si>
  <si>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</si>
  <si>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</si>
  <si>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</si>
  <si>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</si>
  <si>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</si>
  <si>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</si>
  <si>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</si>
  <si>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</si>
  <si>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</si>
  <si>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</si>
  <si>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</si>
  <si>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</si>
  <si>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</si>
  <si>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</si>
  <si>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</si>
  <si>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</si>
  <si>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</si>
  <si>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</si>
  <si>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</si>
  <si>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</si>
  <si>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</si>
  <si>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</si>
  <si>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</si>
  <si>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</si>
  <si>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</si>
  <si>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</si>
  <si>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</si>
  <si>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</si>
  <si>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</si>
  <si>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</si>
  <si>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</si>
  <si>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</si>
  <si>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</si>
  <si>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</si>
  <si>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</si>
  <si>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</si>
  <si>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</si>
  <si>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</si>
  <si>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</si>
  <si>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</si>
  <si>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</si>
  <si>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</si>
  <si>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</si>
  <si>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</si>
  <si>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</si>
  <si>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</si>
  <si>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</si>
  <si>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</si>
  <si>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</si>
  <si>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</si>
  <si>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</si>
  <si>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</si>
  <si>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</si>
  <si>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</si>
  <si>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</si>
  <si>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</si>
  <si>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</si>
  <si>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</si>
  <si>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</si>
  <si>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</si>
  <si>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</si>
  <si>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</si>
  <si>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</si>
  <si>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</si>
  <si>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</si>
  <si>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</si>
  <si>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</si>
  <si>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</si>
  <si>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</si>
  <si>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</si>
  <si>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</si>
  <si>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</si>
  <si>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</si>
  <si>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</si>
  <si>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</si>
  <si>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</si>
  <si>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</si>
  <si>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</si>
  <si>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</si>
  <si>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</si>
  <si>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</si>
  <si>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</si>
  <si>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</si>
  <si>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</si>
  <si>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</si>
  <si>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</si>
  <si>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</si>
  <si>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</si>
  <si>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</si>
  <si>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</si>
  <si>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</si>
  <si>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</si>
  <si>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</si>
  <si>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</si>
  <si>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</si>
  <si>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</si>
  <si>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</si>
  <si>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</si>
  <si>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</si>
  <si>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</si>
  <si>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</si>
  <si>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</si>
  <si>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</si>
  <si>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</si>
  <si>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</si>
  <si>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</si>
  <si>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</si>
  <si>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</si>
  <si>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</si>
  <si>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</si>
  <si>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</si>
  <si>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</si>
  <si>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</si>
  <si>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</si>
  <si>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</si>
  <si>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</si>
  <si>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</si>
  <si>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</si>
  <si>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</si>
  <si>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</si>
  <si>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</si>
  <si>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</si>
  <si>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</si>
  <si>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</si>
  <si>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</si>
  <si>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</si>
  <si>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</si>
  <si>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</si>
  <si>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</si>
  <si>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</si>
  <si>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</si>
  <si>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</si>
  <si>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</si>
  <si>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</si>
  <si>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</si>
  <si>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</si>
  <si>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</si>
  <si>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</si>
  <si>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</si>
  <si>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</si>
  <si>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</si>
  <si>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</si>
  <si>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</si>
  <si>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</si>
  <si>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</si>
  <si>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</si>
  <si>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</si>
  <si>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</si>
  <si>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</si>
  <si>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</si>
  <si>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</si>
  <si>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</si>
  <si>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</si>
  <si>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</si>
  <si>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</si>
  <si>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</si>
  <si>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</si>
  <si>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</si>
  <si>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</si>
  <si>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</si>
  <si>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</si>
  <si>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</si>
  <si>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</si>
  <si>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</si>
  <si>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</si>
  <si>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</si>
  <si>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</si>
  <si>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</si>
  <si>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</si>
  <si>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</si>
  <si>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</si>
  <si>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</si>
  <si>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</si>
  <si>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</si>
  <si>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</si>
  <si>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</si>
  <si>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</si>
  <si>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</si>
  <si>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</si>
  <si>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</si>
  <si>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</si>
  <si>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</si>
  <si>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</si>
  <si>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</si>
  <si>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</si>
  <si>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</si>
  <si>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</si>
  <si>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</si>
  <si>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</si>
  <si>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</si>
  <si>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</si>
  <si>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</si>
  <si>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</si>
  <si>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</si>
  <si>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</si>
  <si>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</si>
  <si>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</si>
  <si>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</si>
  <si>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</si>
  <si>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</si>
  <si>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</si>
  <si>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</si>
  <si>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</si>
  <si>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</si>
  <si>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</si>
  <si>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</si>
  <si>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</si>
  <si>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</si>
  <si>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</si>
  <si>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</si>
  <si>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</si>
  <si>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</si>
  <si>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</si>
  <si>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</si>
  <si>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</si>
  <si>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</si>
  <si>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</si>
  <si>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</si>
  <si>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</si>
  <si>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</si>
  <si>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</si>
  <si>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</si>
  <si>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</si>
  <si>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</si>
  <si>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</si>
  <si>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</si>
  <si>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</si>
  <si>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</si>
  <si>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</si>
  <si>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</si>
  <si>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</si>
  <si>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</si>
  <si>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</si>
  <si>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</si>
  <si>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</si>
  <si>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</si>
  <si>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</si>
  <si>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</si>
  <si>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</si>
  <si>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</si>
  <si>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</si>
  <si>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</si>
  <si>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</si>
  <si>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</si>
  <si>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</si>
  <si>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</si>
  <si>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</si>
  <si>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</si>
  <si>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</si>
  <si>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</si>
  <si>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</si>
  <si>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</si>
  <si>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</si>
  <si>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</si>
  <si>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</si>
  <si>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</si>
  <si>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</si>
  <si>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</si>
  <si>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</si>
  <si>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</si>
  <si>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</si>
  <si>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</si>
  <si>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</si>
  <si>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</si>
  <si>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</si>
  <si>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</si>
  <si>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</si>
  <si>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</si>
  <si>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</si>
  <si>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</si>
  <si>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</si>
  <si>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</si>
  <si>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</si>
  <si>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</si>
  <si>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</si>
  <si>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</si>
  <si>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</si>
  <si>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</si>
  <si>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</si>
  <si>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</si>
  <si>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</si>
  <si>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</si>
  <si>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</si>
  <si>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</si>
  <si>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</si>
  <si>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</si>
  <si>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</si>
  <si>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</si>
  <si>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</si>
  <si>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</si>
  <si>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</si>
  <si>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</si>
  <si>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</si>
  <si>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</si>
  <si>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</si>
  <si>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</si>
  <si>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</si>
  <si>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</si>
  <si>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</si>
  <si>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</si>
  <si>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</si>
  <si>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</si>
  <si>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</si>
  <si>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</si>
  <si>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</si>
  <si>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</si>
  <si>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</si>
  <si>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</si>
  <si>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</si>
  <si>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</si>
  <si>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</si>
  <si>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</si>
  <si>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</si>
  <si>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</si>
  <si>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</si>
  <si>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</si>
  <si>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</si>
  <si>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</si>
  <si>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</si>
  <si>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</si>
  <si>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</si>
  <si>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</si>
  <si>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</si>
  <si>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</si>
  <si>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</si>
  <si>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</si>
  <si>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</si>
  <si>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</si>
  <si>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</si>
  <si>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</si>
  <si>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</si>
  <si>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</si>
  <si>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</si>
  <si>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</si>
  <si>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</si>
  <si>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</si>
  <si>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</si>
  <si>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</si>
  <si>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</si>
  <si>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</si>
  <si>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</si>
  <si>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</si>
  <si>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</si>
  <si>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</si>
  <si>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</si>
  <si>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</si>
  <si>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</si>
  <si>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</si>
  <si>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</si>
  <si>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</si>
  <si>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</si>
  <si>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</si>
  <si>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</si>
  <si>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</si>
  <si>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</si>
  <si>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</si>
  <si>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</si>
  <si>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</si>
  <si>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</si>
  <si>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</si>
  <si>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</si>
  <si>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</si>
  <si>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</si>
  <si>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</si>
  <si>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</si>
  <si>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</si>
  <si>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</si>
  <si>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</si>
  <si>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</si>
  <si>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</si>
  <si>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</si>
  <si>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</si>
  <si>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</si>
  <si>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</si>
  <si>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</si>
  <si>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</si>
  <si>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</si>
  <si>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</si>
  <si>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</si>
  <si>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</si>
  <si>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</si>
  <si>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</si>
  <si>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</si>
  <si>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</si>
  <si>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</si>
  <si>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</si>
  <si>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</si>
  <si>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</si>
  <si>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</si>
  <si>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</si>
  <si>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</si>
  <si>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</si>
  <si>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</si>
  <si>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</si>
  <si>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</si>
  <si>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</si>
  <si>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</si>
  <si>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</si>
  <si>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</si>
  <si>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</si>
  <si>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</si>
  <si>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</si>
  <si>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</si>
  <si>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</si>
  <si>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</si>
  <si>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</si>
  <si>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</si>
  <si>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</si>
  <si>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</si>
  <si>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</si>
  <si>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</si>
  <si>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</si>
  <si>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</si>
  <si>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</si>
  <si>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</si>
  <si>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</si>
  <si>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</si>
  <si>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</si>
  <si>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</si>
  <si>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</si>
  <si>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</si>
  <si>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</si>
  <si>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</si>
  <si>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</si>
  <si>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</si>
  <si>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</si>
  <si>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</si>
  <si>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</si>
  <si>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</si>
  <si>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</si>
  <si>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</si>
  <si>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</si>
  <si>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</si>
  <si>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</si>
  <si>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</si>
  <si>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</si>
  <si>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</si>
  <si>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</si>
  <si>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</si>
  <si>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</si>
  <si>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</si>
  <si>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</si>
  <si>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</si>
  <si>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</si>
  <si>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</si>
  <si>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</si>
  <si>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</si>
  <si>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</si>
  <si>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</si>
  <si>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</si>
  <si>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</si>
  <si>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</si>
  <si>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</si>
  <si>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</si>
  <si>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</si>
  <si>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</si>
  <si>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</si>
  <si>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</si>
  <si>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</si>
  <si>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</si>
  <si>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</si>
  <si>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</si>
  <si>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</si>
  <si>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</si>
  <si>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</si>
  <si>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</si>
  <si>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</si>
  <si>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</si>
  <si>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</si>
  <si>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</si>
  <si>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</si>
  <si>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</si>
  <si>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</si>
  <si>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</si>
  <si>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</si>
  <si>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</si>
  <si>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</si>
  <si>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</si>
  <si>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</si>
  <si>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</si>
  <si>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</si>
  <si>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</si>
  <si>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</si>
  <si>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</si>
  <si>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</si>
  <si>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</si>
  <si>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</si>
  <si>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</si>
  <si>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</si>
  <si>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</si>
  <si>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</si>
  <si>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</si>
  <si>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</si>
  <si>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</si>
  <si>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</si>
  <si>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</si>
  <si>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</si>
  <si>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</si>
  <si>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</si>
  <si>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</si>
  <si>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</si>
  <si>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</si>
  <si>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</si>
  <si>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</si>
  <si>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</si>
  <si>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</si>
  <si>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</si>
  <si>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</si>
  <si>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</si>
  <si>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</si>
  <si>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</si>
  <si>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</si>
  <si>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</si>
  <si>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</si>
  <si>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</si>
  <si>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</si>
  <si>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</si>
  <si>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</si>
  <si>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</si>
  <si>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</si>
  <si>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</si>
  <si>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</si>
  <si>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</si>
  <si>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</si>
  <si>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</si>
  <si>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</si>
  <si>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</si>
  <si>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</si>
  <si>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</si>
  <si>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</si>
  <si>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</si>
  <si>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</si>
  <si>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</si>
  <si>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</si>
  <si>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</si>
  <si>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</si>
  <si>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</si>
  <si>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</si>
  <si>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</si>
  <si>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</si>
  <si>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</si>
  <si>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</si>
  <si>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</si>
  <si>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</si>
  <si>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</si>
  <si>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</si>
  <si>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</si>
  <si>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</si>
  <si>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</si>
  <si>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</si>
  <si>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</si>
  <si>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</si>
  <si>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</si>
  <si>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</si>
  <si>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</si>
  <si>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</si>
  <si>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</si>
  <si>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</si>
  <si>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</si>
  <si>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</si>
  <si>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</si>
  <si>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</si>
  <si>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</si>
  <si>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</si>
  <si>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</si>
  <si>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</si>
  <si>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</si>
  <si>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</si>
  <si>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</si>
  <si>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</si>
  <si>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</si>
  <si>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</si>
  <si>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</si>
  <si>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</si>
  <si>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</si>
  <si>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</si>
  <si>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</si>
  <si>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</si>
  <si>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</si>
  <si>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</si>
  <si>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</si>
  <si>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</si>
  <si>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</si>
  <si>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</si>
  <si>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</si>
  <si>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</si>
  <si>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</si>
  <si>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</si>
  <si>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</si>
  <si>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</si>
  <si>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</si>
  <si>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</si>
  <si>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</si>
  <si>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</si>
  <si>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</si>
  <si>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</si>
  <si>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</si>
  <si>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</si>
  <si>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</si>
  <si>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</si>
  <si>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</si>
  <si>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</si>
  <si>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</si>
  <si>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</si>
  <si>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</si>
  <si>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</si>
  <si>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</si>
  <si>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</si>
  <si>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</si>
  <si>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</si>
  <si>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</si>
  <si>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</si>
  <si>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</si>
  <si>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</si>
  <si>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</si>
  <si>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</si>
  <si>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</si>
  <si>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</si>
  <si>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</si>
  <si>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</si>
  <si>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</si>
  <si>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</si>
  <si>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</si>
  <si>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</si>
  <si>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</si>
  <si>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</si>
  <si>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</si>
  <si>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</si>
  <si>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</si>
  <si>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</si>
  <si>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</si>
  <si>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</si>
  <si>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</si>
  <si>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</si>
  <si>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</si>
  <si>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</si>
  <si>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</si>
  <si>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</si>
  <si>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</si>
  <si>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</si>
  <si>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</si>
  <si>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</si>
  <si>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</si>
  <si>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</si>
  <si>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</si>
  <si>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</si>
  <si>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</si>
  <si>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</si>
  <si>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</si>
  <si>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</si>
  <si>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</si>
  <si>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</si>
  <si>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</si>
  <si>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</si>
  <si>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</si>
  <si>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</si>
  <si>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</si>
  <si>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</si>
  <si>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</si>
  <si>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</si>
  <si>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</si>
  <si>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</si>
  <si>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</si>
  <si>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</si>
  <si>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</si>
  <si>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</si>
  <si>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</si>
  <si>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</si>
  <si>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</si>
  <si>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</si>
  <si>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</si>
  <si>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</si>
  <si>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</si>
  <si>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</si>
  <si>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</si>
  <si>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</si>
  <si>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</si>
  <si>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</si>
  <si>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</si>
  <si>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</si>
  <si>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</si>
  <si>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</si>
  <si>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</si>
  <si>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</si>
  <si>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</si>
  <si>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</si>
  <si>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</si>
  <si>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</si>
  <si>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</si>
  <si>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</si>
  <si>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</si>
  <si>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</si>
  <si>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</si>
  <si>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</si>
  <si>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</si>
  <si>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</si>
  <si>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</si>
  <si>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</si>
  <si>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</si>
  <si>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</si>
  <si>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</si>
  <si>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</si>
  <si>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</si>
  <si>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</si>
  <si>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</si>
  <si>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</si>
  <si>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</si>
  <si>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</si>
  <si>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</si>
  <si>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</si>
  <si>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</si>
  <si>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</si>
  <si>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</si>
  <si>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</si>
  <si>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</si>
  <si>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</si>
  <si>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</si>
  <si>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</si>
  <si>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</si>
  <si>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</si>
  <si>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</si>
  <si>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</si>
  <si>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</si>
  <si>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</si>
  <si>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</si>
  <si>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</si>
  <si>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</si>
  <si>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</si>
  <si>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</si>
  <si>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</si>
  <si>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</si>
  <si>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</si>
  <si>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</si>
  <si>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</si>
  <si>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</si>
  <si>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</si>
  <si>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</si>
  <si>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</si>
  <si>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</si>
  <si>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</si>
  <si>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</si>
  <si>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</si>
  <si>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</si>
  <si>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</si>
  <si>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</si>
  <si>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</si>
  <si>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</si>
  <si>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</si>
  <si>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</si>
  <si>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</si>
  <si>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</si>
  <si>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</si>
  <si>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</si>
  <si>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</si>
  <si>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</si>
  <si>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</si>
  <si>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</si>
  <si>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</si>
  <si>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</si>
  <si>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</si>
  <si>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</si>
  <si>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</si>
  <si>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</si>
  <si>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</si>
  <si>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</si>
  <si>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</si>
  <si>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</si>
  <si>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</si>
  <si>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</si>
  <si>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</si>
  <si>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</si>
  <si>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</si>
  <si>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</si>
  <si>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</si>
  <si>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</si>
  <si>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</si>
  <si>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</si>
  <si>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</si>
  <si>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</si>
  <si>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</si>
  <si>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</si>
  <si>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</si>
  <si>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</si>
  <si>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</si>
  <si>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</si>
  <si>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</si>
  <si>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</si>
  <si>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</si>
  <si>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</si>
  <si>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</si>
  <si>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</si>
  <si>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</si>
  <si>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</si>
  <si>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</si>
  <si>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</si>
  <si>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</si>
  <si>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</si>
  <si>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</si>
  <si>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</si>
  <si>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</si>
  <si>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</si>
  <si>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</si>
  <si>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</si>
  <si>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</si>
  <si>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</si>
  <si>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</si>
  <si>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</si>
  <si>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</si>
  <si>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</si>
  <si>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</si>
  <si>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</si>
  <si>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</si>
  <si>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</si>
  <si>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</si>
  <si>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</si>
  <si>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</si>
  <si>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</si>
  <si>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</si>
  <si>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</si>
  <si>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</si>
  <si>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</si>
  <si>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</si>
  <si>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</si>
  <si>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</si>
  <si>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</si>
  <si>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</si>
  <si>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</si>
  <si>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</si>
  <si>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</si>
  <si>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</si>
  <si>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</si>
  <si>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</si>
  <si>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</si>
  <si>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</si>
  <si>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</si>
  <si>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</si>
  <si>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</si>
  <si>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</si>
  <si>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</si>
  <si>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</si>
  <si>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</si>
  <si>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</si>
  <si>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</si>
  <si>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</si>
  <si>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</si>
  <si>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</si>
  <si>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</si>
  <si>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</si>
  <si>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</si>
  <si>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</si>
  <si>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</si>
  <si>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</si>
  <si>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</si>
  <si>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</si>
  <si>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</si>
  <si>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</si>
  <si>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</si>
  <si>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</si>
  <si>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</si>
  <si>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</si>
  <si>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</si>
  <si>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</si>
  <si>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</si>
  <si>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</si>
  <si>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</si>
  <si>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</si>
  <si>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</si>
  <si>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</si>
  <si>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</si>
  <si>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</si>
  <si>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</si>
  <si>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</si>
  <si>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</si>
  <si>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</si>
  <si>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</si>
  <si>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</si>
  <si>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</si>
  <si>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</si>
  <si>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</si>
  <si>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</si>
  <si>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</si>
  <si>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</si>
  <si>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</si>
  <si>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</si>
  <si>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</si>
  <si>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</si>
  <si>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</si>
  <si>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</si>
  <si>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</si>
  <si>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</si>
  <si>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</si>
  <si>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</si>
  <si>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</si>
  <si>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</si>
  <si>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</si>
  <si>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</si>
  <si>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</si>
  <si>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</si>
  <si>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</si>
  <si>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</si>
  <si>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</si>
  <si>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</si>
  <si>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</si>
  <si>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</si>
  <si>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</si>
  <si>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</si>
  <si>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</si>
  <si>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</si>
  <si>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</si>
  <si>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</si>
  <si>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</si>
  <si>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</si>
  <si>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</si>
  <si>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</si>
  <si>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</si>
  <si>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</si>
  <si>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</si>
  <si>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</si>
  <si>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</si>
  <si>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</si>
  <si>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</si>
  <si>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</si>
  <si>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</si>
  <si>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</si>
  <si>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</si>
  <si>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</si>
  <si>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</si>
  <si>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</si>
  <si>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</si>
  <si>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</si>
  <si>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</si>
  <si>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</si>
  <si>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</si>
  <si>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</si>
  <si>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</si>
  <si>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</si>
  <si>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</si>
  <si>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</si>
  <si>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</si>
  <si>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</si>
  <si>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</si>
  <si>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</si>
  <si>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</si>
  <si>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</si>
  <si>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</si>
  <si>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</si>
  <si>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</si>
  <si>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</si>
  <si>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</si>
  <si>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</si>
  <si>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</si>
  <si>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</si>
  <si>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</si>
  <si>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</si>
  <si>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</si>
  <si>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</si>
  <si>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</si>
  <si>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</si>
  <si>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</si>
  <si>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</si>
  <si>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</si>
  <si>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</si>
  <si>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</si>
  <si>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</si>
  <si>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</si>
  <si>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</si>
  <si>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</si>
  <si>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</si>
  <si>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</si>
  <si>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</si>
  <si>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</si>
  <si>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</si>
  <si>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</si>
  <si>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</si>
  <si>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</si>
  <si>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</si>
  <si>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</si>
  <si>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</si>
  <si>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</si>
  <si>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</si>
  <si>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</si>
  <si>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</si>
  <si>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</si>
  <si>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</si>
  <si>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</si>
  <si>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</si>
  <si>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</si>
  <si>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</si>
  <si>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</si>
  <si>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</si>
  <si>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</si>
  <si>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</si>
  <si>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</si>
  <si>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</si>
  <si>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</si>
  <si>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</si>
  <si>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</si>
  <si>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</si>
  <si>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</si>
  <si>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</si>
  <si>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</si>
  <si>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</si>
  <si>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</si>
  <si>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</si>
  <si>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</si>
  <si>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</si>
  <si>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</si>
  <si>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</si>
  <si>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</si>
  <si>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</si>
  <si>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</si>
  <si>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</si>
  <si>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</si>
  <si>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</si>
  <si>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</si>
  <si>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</si>
  <si>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</si>
  <si>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</si>
  <si>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</si>
  <si>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</si>
  <si>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</si>
  <si>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</si>
  <si>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</si>
  <si>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</si>
  <si>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</si>
  <si>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</si>
  <si>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</si>
  <si>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</si>
  <si>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</si>
  <si>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</si>
  <si>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</si>
  <si>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</si>
  <si>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</si>
  <si>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</si>
  <si>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</si>
  <si>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</si>
  <si>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</si>
  <si>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</si>
  <si>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</si>
  <si>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</si>
  <si>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</si>
  <si>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</si>
  <si>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</si>
  <si>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</si>
  <si>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</si>
  <si>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</si>
  <si>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</si>
  <si>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</si>
  <si>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</si>
  <si>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</si>
  <si>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</si>
  <si>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</si>
  <si>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</si>
  <si>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</si>
  <si>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</si>
  <si>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</si>
  <si>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</si>
  <si>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</si>
  <si>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</si>
  <si>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</si>
  <si>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</si>
  <si>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</si>
  <si>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</si>
  <si>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</si>
  <si>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</si>
  <si>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</si>
  <si>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</si>
  <si>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</si>
  <si>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</si>
  <si>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</si>
  <si>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</si>
  <si>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</si>
  <si>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</si>
  <si>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</si>
  <si>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</si>
  <si>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</si>
  <si>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</si>
  <si>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</si>
  <si>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</si>
  <si>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</si>
  <si>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</si>
  <si>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</si>
  <si>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</si>
  <si>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</si>
  <si>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</si>
  <si>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</si>
  <si>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</si>
  <si>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</si>
  <si>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</si>
  <si>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</si>
  <si>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</si>
  <si>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</si>
  <si>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</si>
  <si>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</si>
  <si>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</si>
  <si>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</si>
  <si>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</si>
  <si>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</si>
  <si>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</si>
  <si>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</si>
  <si>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</si>
  <si>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</si>
  <si>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</si>
  <si>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</si>
  <si>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</si>
  <si>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</si>
  <si>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</si>
  <si>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</si>
  <si>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</si>
  <si>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</si>
  <si>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</si>
  <si>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</si>
  <si>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</si>
  <si>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</si>
  <si>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</si>
  <si>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</si>
  <si>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</si>
  <si>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</si>
  <si>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</si>
  <si>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</si>
  <si>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</si>
  <si>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</si>
  <si>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</si>
  <si>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</si>
  <si>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</si>
  <si>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</si>
  <si>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</si>
  <si>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</si>
  <si>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</si>
  <si>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</si>
  <si>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</si>
  <si>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</si>
  <si>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</si>
  <si>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</si>
  <si>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</si>
  <si>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</si>
  <si>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</si>
  <si>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</si>
  <si>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</si>
  <si>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</si>
  <si>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</si>
  <si>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</si>
  <si>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</si>
  <si>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</si>
  <si>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</si>
  <si>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</si>
  <si>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</si>
  <si>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</si>
  <si>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</si>
  <si>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</si>
  <si>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</si>
  <si>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</si>
  <si>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</si>
  <si>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</si>
  <si>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</si>
  <si>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</si>
  <si>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</si>
  <si>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</si>
  <si>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</si>
  <si>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</si>
  <si>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</si>
  <si>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</si>
  <si>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</si>
  <si>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</si>
  <si>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</si>
  <si>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</si>
  <si>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</si>
  <si>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</si>
  <si>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</si>
  <si>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</si>
  <si>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</si>
  <si>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</si>
  <si>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</si>
  <si>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</si>
  <si>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</si>
  <si>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</si>
  <si>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</si>
  <si>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</si>
  <si>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</si>
  <si>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</si>
  <si>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</si>
  <si>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</si>
  <si>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</si>
  <si>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</si>
  <si>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</si>
  <si>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</si>
  <si>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</si>
  <si>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</si>
  <si>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</si>
  <si>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</si>
  <si>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</si>
  <si>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</si>
  <si>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</si>
  <si>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</si>
  <si>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</si>
  <si>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</si>
  <si>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</si>
  <si>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</si>
  <si>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</si>
  <si>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</si>
  <si>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</si>
  <si>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</si>
  <si>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</si>
  <si>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</si>
  <si>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</si>
  <si>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</si>
  <si>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</si>
  <si>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</si>
  <si>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</si>
  <si>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</si>
  <si>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</si>
  <si>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</si>
  <si>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</si>
  <si>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</si>
  <si>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</si>
  <si>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</si>
  <si>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</si>
  <si>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</si>
  <si>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</si>
  <si>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</si>
  <si>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</si>
  <si>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</si>
  <si>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</si>
  <si>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</si>
  <si>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</si>
  <si>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</si>
  <si>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</si>
  <si>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</si>
  <si>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</si>
  <si>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</si>
  <si>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</si>
  <si>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</si>
  <si>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</si>
  <si>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</si>
  <si>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</si>
  <si>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</si>
  <si>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</si>
  <si>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</si>
  <si>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</si>
  <si>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</si>
  <si>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</si>
  <si>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</si>
  <si>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</si>
  <si>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</si>
  <si>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</si>
  <si>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</si>
  <si>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</si>
  <si>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</si>
  <si>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</si>
  <si>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</si>
  <si>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</si>
  <si>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</si>
  <si>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</si>
  <si>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</si>
  <si>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</si>
  <si>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</si>
  <si>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</si>
  <si>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</si>
  <si>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</si>
  <si>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</si>
  <si>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</si>
  <si>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</si>
  <si>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</si>
  <si>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</si>
  <si>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</si>
  <si>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</si>
  <si>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</si>
  <si>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</si>
  <si>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</si>
  <si>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</si>
  <si>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</si>
  <si>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</si>
  <si>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</si>
  <si>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</si>
  <si>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</si>
  <si>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</si>
  <si>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</si>
  <si>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</si>
  <si>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</si>
  <si>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</si>
  <si>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</si>
  <si>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</si>
  <si>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</si>
  <si>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</si>
  <si>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</si>
  <si>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</si>
  <si>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</si>
  <si>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</si>
  <si>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</si>
  <si>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</si>
  <si>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</si>
  <si>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</si>
  <si>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</si>
  <si>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</si>
  <si>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</si>
  <si>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</si>
  <si>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</si>
  <si>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</si>
  <si>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</si>
  <si>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</si>
  <si>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</si>
  <si>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</si>
  <si>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</si>
  <si>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</si>
  <si>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</si>
  <si>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</si>
  <si>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</si>
  <si>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</si>
  <si>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</si>
  <si>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</si>
  <si>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</si>
  <si>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</si>
  <si>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</si>
  <si>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</si>
  <si>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</si>
  <si>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</si>
  <si>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</si>
  <si>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</si>
  <si>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</si>
  <si>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</si>
  <si>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</si>
  <si>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</si>
  <si>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</si>
  <si>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</si>
  <si>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</si>
  <si>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</si>
  <si>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</si>
  <si>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</si>
  <si>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</si>
  <si>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</si>
  <si>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</si>
  <si>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</si>
  <si>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</si>
  <si>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</si>
  <si>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</si>
  <si>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</si>
  <si>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</si>
  <si>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</si>
  <si>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</si>
  <si>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</si>
  <si>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</si>
  <si>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</si>
  <si>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</si>
  <si>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</si>
  <si>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</si>
  <si>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</si>
  <si>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</si>
  <si>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</si>
  <si>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</si>
  <si>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</si>
  <si>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</si>
  <si>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</si>
  <si>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</si>
  <si>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</si>
  <si>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</si>
  <si>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</si>
  <si>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</si>
  <si>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</si>
  <si>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</si>
  <si>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</si>
  <si>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</si>
  <si>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</si>
  <si>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</si>
  <si>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</si>
  <si>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</si>
  <si>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</si>
  <si>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</si>
  <si>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</si>
  <si>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</si>
  <si>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</si>
  <si>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</si>
  <si>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</si>
  <si>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</si>
  <si>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</si>
  <si>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</si>
  <si>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</si>
  <si>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</si>
  <si>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</si>
  <si>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</si>
  <si>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</si>
  <si>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</si>
  <si>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</si>
  <si>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</si>
  <si>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</si>
  <si>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</si>
  <si>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</si>
  <si>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</si>
  <si>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</si>
  <si>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</si>
  <si>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</si>
  <si>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</si>
  <si>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</si>
  <si>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</si>
  <si>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</si>
  <si>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</si>
  <si>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</si>
  <si>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</si>
  <si>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</si>
  <si>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</si>
  <si>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</si>
  <si>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</si>
  <si>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</si>
  <si>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</si>
  <si>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</si>
  <si>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</si>
  <si>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</si>
  <si>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</si>
  <si>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</si>
  <si>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</si>
  <si>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</si>
  <si>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</si>
  <si>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</si>
  <si>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</si>
  <si>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</si>
  <si>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</si>
  <si>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</si>
  <si>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</si>
  <si>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</si>
  <si>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</si>
  <si>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</si>
  <si>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</si>
  <si>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</si>
  <si>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</si>
  <si>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</si>
  <si>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</si>
  <si>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</si>
  <si>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</si>
  <si>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</si>
  <si>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</si>
  <si>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</si>
  <si>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</si>
  <si>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</si>
  <si>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</si>
  <si>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</si>
  <si>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</si>
  <si>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</si>
  <si>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</si>
  <si>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</si>
  <si>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</si>
  <si>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</si>
  <si>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</si>
  <si>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</si>
  <si>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</si>
  <si>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</si>
  <si>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</si>
  <si>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</si>
  <si>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</si>
  <si>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</si>
  <si>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</si>
  <si>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</si>
  <si>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</si>
  <si>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</si>
  <si>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</si>
  <si>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</si>
  <si>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</si>
  <si>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</si>
  <si>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</si>
  <si>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</si>
  <si>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</si>
  <si>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</si>
  <si>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</si>
  <si>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</si>
  <si>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</si>
  <si>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</si>
  <si>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</si>
  <si>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</si>
  <si>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</si>
  <si>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</si>
  <si>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</si>
  <si>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</si>
  <si>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</si>
  <si>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</si>
  <si>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</si>
  <si>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</si>
  <si>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</si>
  <si>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</si>
  <si>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</si>
  <si>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</si>
  <si>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</si>
  <si>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</si>
  <si>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</si>
  <si>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</si>
  <si>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</si>
  <si>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</si>
  <si>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</si>
  <si>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</si>
  <si>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</si>
  <si>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</si>
  <si>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</si>
  <si>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</si>
  <si>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</si>
  <si>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</si>
  <si>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</si>
  <si>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</si>
  <si>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</si>
  <si>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</si>
  <si>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</si>
  <si>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</si>
  <si>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</si>
  <si>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</si>
  <si>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</si>
  <si>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</si>
  <si>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</si>
  <si>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</si>
  <si>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</si>
  <si>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</si>
  <si>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</si>
  <si>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</si>
  <si>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</si>
  <si>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</si>
  <si>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</si>
  <si>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</si>
  <si>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</si>
  <si>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</si>
  <si>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</si>
  <si>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</si>
  <si>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</si>
  <si>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</si>
  <si>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</si>
  <si>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</si>
  <si>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</si>
  <si>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</si>
  <si>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</si>
  <si>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</si>
  <si>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</si>
  <si>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</si>
  <si>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</si>
  <si>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</si>
  <si>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</si>
  <si>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</si>
  <si>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</si>
  <si>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</si>
  <si>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</si>
  <si>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</si>
  <si>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</si>
  <si>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</si>
  <si>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</si>
  <si>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</si>
  <si>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</si>
  <si>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</si>
  <si>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</si>
  <si>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</si>
  <si>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</si>
  <si>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</si>
  <si>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</si>
  <si>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</si>
  <si>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</si>
  <si>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</si>
  <si>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</si>
  <si>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</si>
  <si>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</si>
  <si>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</si>
  <si>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</si>
  <si>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</si>
  <si>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</si>
  <si>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</si>
  <si>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</si>
  <si>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</si>
  <si>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</si>
  <si>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</si>
  <si>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</si>
  <si>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</si>
  <si>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</si>
  <si>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</si>
  <si>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</si>
  <si>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</si>
  <si>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</si>
  <si>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</si>
  <si>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</si>
  <si>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</si>
  <si>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</si>
  <si>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</si>
  <si>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</si>
  <si>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</si>
  <si>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</si>
  <si>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</si>
  <si>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</si>
  <si>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</si>
  <si>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</si>
  <si>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</si>
  <si>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</si>
  <si>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</si>
  <si>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</si>
  <si>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</si>
  <si>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</si>
  <si>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</si>
  <si>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</si>
  <si>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</si>
  <si>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</si>
  <si>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</si>
  <si>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</si>
  <si>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</si>
  <si>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</si>
  <si>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</si>
  <si>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</si>
  <si>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</si>
  <si>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</si>
  <si>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</si>
  <si>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</si>
  <si>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</si>
  <si>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</si>
  <si>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</si>
  <si>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</si>
  <si>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</si>
  <si>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</si>
  <si>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</si>
  <si>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</si>
  <si>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</si>
  <si>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</si>
  <si>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</si>
  <si>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</si>
  <si>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</si>
  <si>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</si>
  <si>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</si>
  <si>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</si>
  <si>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</si>
  <si>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</si>
  <si>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</si>
  <si>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</si>
  <si>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</si>
  <si>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</si>
  <si>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</si>
  <si>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</si>
  <si>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</si>
  <si>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</si>
  <si>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</si>
  <si>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</si>
  <si>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</si>
  <si>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</si>
  <si>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</si>
  <si>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</si>
  <si>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</si>
  <si>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</si>
  <si>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</si>
  <si>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</si>
  <si>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</si>
  <si>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</si>
  <si>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</si>
  <si>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</si>
  <si>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</si>
  <si>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</si>
  <si>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</si>
  <si>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</si>
  <si>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</si>
  <si>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</si>
  <si>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</si>
  <si>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</si>
  <si>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</si>
  <si>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</si>
  <si>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</si>
  <si>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</si>
  <si>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</si>
  <si>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</si>
  <si>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</si>
  <si>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</si>
  <si>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</si>
  <si>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</si>
  <si>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</si>
  <si>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</si>
  <si>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</si>
  <si>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</si>
  <si>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</si>
  <si>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</si>
  <si>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</si>
  <si>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</si>
  <si>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</si>
  <si>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</si>
  <si>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</si>
  <si>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</si>
  <si>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</si>
  <si>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</si>
  <si>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</si>
  <si>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</si>
  <si>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</si>
  <si>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</si>
  <si>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</si>
  <si>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</si>
  <si>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</si>
  <si>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</si>
  <si>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</si>
  <si>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</si>
  <si>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</si>
  <si>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</si>
  <si>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</si>
  <si>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</si>
  <si>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</si>
  <si>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</si>
  <si>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</si>
  <si>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</si>
  <si>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</si>
  <si>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</si>
  <si>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</si>
  <si>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</si>
  <si>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</si>
  <si>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</si>
  <si>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</si>
  <si>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</si>
  <si>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</si>
  <si>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</si>
  <si>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</si>
  <si>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</si>
  <si>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</si>
  <si>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</si>
  <si>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</si>
  <si>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</si>
  <si>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</si>
  <si>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</si>
  <si>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</si>
  <si>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</si>
  <si>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</si>
  <si>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</si>
  <si>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</si>
  <si>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</si>
  <si>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</si>
  <si>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</si>
  <si>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</si>
  <si>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</si>
  <si>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</si>
  <si>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</si>
  <si>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</si>
  <si>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</si>
  <si>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</si>
  <si>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</si>
  <si>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</si>
  <si>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</si>
  <si>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</si>
  <si>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</si>
  <si>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</si>
  <si>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</si>
  <si>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</si>
  <si>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</si>
  <si>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</si>
  <si>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</si>
  <si>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</si>
  <si>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</si>
  <si>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</si>
  <si>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</si>
  <si>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</si>
  <si>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</si>
  <si>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</si>
  <si>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</si>
  <si>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</si>
  <si>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</si>
  <si>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</si>
  <si>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</si>
  <si>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</si>
  <si>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</si>
  <si>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</si>
  <si>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</si>
  <si>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</si>
  <si>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</si>
  <si>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</si>
  <si>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</si>
  <si>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</si>
  <si>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</si>
  <si>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</si>
  <si>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</si>
  <si>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</si>
  <si>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</si>
  <si>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</si>
  <si>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</si>
  <si>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</si>
  <si>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</si>
  <si>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</si>
  <si>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</si>
  <si>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</si>
  <si>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</si>
  <si>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</si>
  <si>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</si>
  <si>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</si>
  <si>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</si>
  <si>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</si>
  <si>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</si>
  <si>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</si>
  <si>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</si>
  <si>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</si>
  <si>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</si>
  <si>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</si>
  <si>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</si>
  <si>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</si>
  <si>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</si>
  <si>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</si>
  <si>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</si>
  <si>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</si>
  <si>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</si>
  <si>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</si>
  <si>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</si>
  <si>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</si>
  <si>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</si>
  <si>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</si>
  <si>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</si>
  <si>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</si>
  <si>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</si>
  <si>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</si>
  <si>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</si>
  <si>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</si>
  <si>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</si>
  <si>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</si>
  <si>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</si>
  <si>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</si>
  <si>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</si>
  <si>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</si>
  <si>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</si>
  <si>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</si>
  <si>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</si>
  <si>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</si>
  <si>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</si>
  <si>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</si>
  <si>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</si>
  <si>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</si>
  <si>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</si>
  <si>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</si>
  <si>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</si>
  <si>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</si>
  <si>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</si>
  <si>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</si>
  <si>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</si>
  <si>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</si>
  <si>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</si>
  <si>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</si>
  <si>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</si>
  <si>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</si>
  <si>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</si>
  <si>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</si>
  <si>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</si>
  <si>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</si>
  <si>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</si>
  <si>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</si>
  <si>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</si>
  <si>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</si>
  <si>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</si>
  <si>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</si>
  <si>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</si>
  <si>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</si>
  <si>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</si>
  <si>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</si>
  <si>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</si>
  <si>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</si>
  <si>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</si>
  <si>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</si>
  <si>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</si>
  <si>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</si>
  <si>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</si>
  <si>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</si>
  <si>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</si>
  <si>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</si>
  <si>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</si>
  <si>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</si>
  <si>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</si>
  <si>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</si>
  <si>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</si>
  <si>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</si>
  <si>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</si>
  <si>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</si>
  <si>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</si>
  <si>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</si>
  <si>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</si>
  <si>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</si>
  <si>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</si>
  <si>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</si>
  <si>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</si>
  <si>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</si>
  <si>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</si>
  <si>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</si>
  <si>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</si>
  <si>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</si>
  <si>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</si>
  <si>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</si>
  <si>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</si>
  <si>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</si>
  <si>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</si>
  <si>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</si>
  <si>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</si>
  <si>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</si>
  <si>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</si>
  <si>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</si>
  <si>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</si>
  <si>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</si>
  <si>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</si>
  <si>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</si>
  <si>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</si>
  <si>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</si>
  <si>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</si>
  <si>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</si>
  <si>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</si>
  <si>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</si>
  <si>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</si>
  <si>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</si>
  <si>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</si>
  <si>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</si>
  <si>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</si>
  <si>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</si>
  <si>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</si>
  <si>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</si>
  <si>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</si>
  <si>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</si>
  <si>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</si>
  <si>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</si>
  <si>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</si>
  <si>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</si>
  <si>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</si>
  <si>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</si>
  <si>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</si>
  <si>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</si>
  <si>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</si>
  <si>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</si>
  <si>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</si>
  <si>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</si>
  <si>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</si>
  <si>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</si>
  <si>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</si>
  <si>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</si>
  <si>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</si>
  <si>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</si>
  <si>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</si>
  <si>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</si>
  <si>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</si>
  <si>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</si>
  <si>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</si>
  <si>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</si>
  <si>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</si>
  <si>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</si>
  <si>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</si>
  <si>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</si>
  <si>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</si>
  <si>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</si>
  <si>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</si>
  <si>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</si>
  <si>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</si>
  <si>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</si>
  <si>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</si>
  <si>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</si>
  <si>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</si>
  <si>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</si>
  <si>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</si>
  <si>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</si>
  <si>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</si>
  <si>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</si>
  <si>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</si>
  <si>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</si>
  <si>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</si>
  <si>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</si>
  <si>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</si>
  <si>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</si>
  <si>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</si>
  <si>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</si>
  <si>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</si>
  <si>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</si>
  <si>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</si>
  <si>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</si>
  <si>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</si>
  <si>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</si>
  <si>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</si>
  <si>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</si>
  <si>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</si>
  <si>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</si>
  <si>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</si>
  <si>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</si>
  <si>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</si>
  <si>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</si>
  <si>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</si>
  <si>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</si>
  <si>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</si>
  <si>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</si>
  <si>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</si>
  <si>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</si>
  <si>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</si>
  <si>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</si>
  <si>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</si>
  <si>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</si>
  <si>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</si>
  <si>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</si>
  <si>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</si>
  <si>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</si>
  <si>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</si>
  <si>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</si>
  <si>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</si>
  <si>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</si>
  <si>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</si>
  <si>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</si>
  <si>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</si>
  <si>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</si>
  <si>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</si>
  <si>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</si>
  <si>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</si>
  <si>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</si>
  <si>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</si>
  <si>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</si>
  <si>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</si>
  <si>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</si>
  <si>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</si>
  <si>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</si>
  <si>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</si>
  <si>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</si>
  <si>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</si>
  <si>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</si>
  <si>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</si>
  <si>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</si>
  <si>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</si>
  <si>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</si>
  <si>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</si>
  <si>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</si>
  <si>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</si>
  <si>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</si>
  <si>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</si>
  <si>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</si>
  <si>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</si>
  <si>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</si>
  <si>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</si>
  <si>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</si>
  <si>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</si>
  <si>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</si>
  <si>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</si>
  <si>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</si>
  <si>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</si>
  <si>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</si>
  <si>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</si>
  <si>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</si>
  <si>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</si>
  <si>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</si>
  <si>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</si>
  <si>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</si>
  <si>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</si>
  <si>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</si>
  <si>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</si>
  <si>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</si>
  <si>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</si>
  <si>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</si>
  <si>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</si>
  <si>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</si>
  <si>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</si>
  <si>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</si>
  <si>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</si>
  <si>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</si>
  <si>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</si>
  <si>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</si>
  <si>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</si>
  <si>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</si>
  <si>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</si>
  <si>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</si>
  <si>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</si>
  <si>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</si>
  <si>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</si>
  <si>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</si>
  <si>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</si>
  <si>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</si>
  <si>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</si>
  <si>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</si>
  <si>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</si>
  <si>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</si>
  <si>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</si>
  <si>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</si>
  <si>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</si>
  <si>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</si>
  <si>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</si>
  <si>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</si>
  <si>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</si>
  <si>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</si>
  <si>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</si>
  <si>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</si>
  <si>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</si>
  <si>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</si>
  <si>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</si>
  <si>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</si>
  <si>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</si>
  <si>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</si>
  <si>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</si>
  <si>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</si>
  <si>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</si>
  <si>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</si>
  <si>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</si>
  <si>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</si>
  <si>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</si>
  <si>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</si>
  <si>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</si>
  <si>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</si>
  <si>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</si>
  <si>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</si>
  <si>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</si>
  <si>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</si>
  <si>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</si>
  <si>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</si>
  <si>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</si>
  <si>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</si>
  <si>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</si>
  <si>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</si>
  <si>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</si>
  <si>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</si>
  <si>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</si>
  <si>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</si>
  <si>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</si>
  <si>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</si>
  <si>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</si>
  <si>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</si>
  <si>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</si>
  <si>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</si>
  <si>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</si>
  <si>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</si>
  <si>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</si>
  <si>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</si>
  <si>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</si>
  <si>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</si>
  <si>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</si>
  <si>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</si>
  <si>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</si>
  <si>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</si>
  <si>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</si>
  <si>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</si>
  <si>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</si>
  <si>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</si>
  <si>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</si>
  <si>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</si>
  <si>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</si>
  <si>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</si>
  <si>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</si>
  <si>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</si>
  <si>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</si>
  <si>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</si>
  <si>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</si>
  <si>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</si>
  <si>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</si>
  <si>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</si>
  <si>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</si>
  <si>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</si>
  <si>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</si>
  <si>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</si>
  <si>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</si>
  <si>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</si>
  <si>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</si>
  <si>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</si>
  <si>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</si>
  <si>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</si>
  <si>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</si>
  <si>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</si>
  <si>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</si>
  <si>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</si>
  <si>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</si>
  <si>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</si>
  <si>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</si>
  <si>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</si>
  <si>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</si>
  <si>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</si>
  <si>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</si>
  <si>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</si>
  <si>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</si>
  <si>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</si>
  <si>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</si>
  <si>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</si>
  <si>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</si>
  <si>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</si>
  <si>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</si>
  <si>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</si>
  <si>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</si>
  <si>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</si>
  <si>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</si>
  <si>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</si>
  <si>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</si>
  <si>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</si>
  <si>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</si>
  <si>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</si>
  <si>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</si>
  <si>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</si>
  <si>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</si>
  <si>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</si>
  <si>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</si>
  <si>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</si>
  <si>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</si>
  <si>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</si>
  <si>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</si>
  <si>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</si>
  <si>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</si>
  <si>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</si>
  <si>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</si>
  <si>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</si>
  <si>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</si>
  <si>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</si>
  <si>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</si>
  <si>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</si>
  <si>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</si>
  <si>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</si>
  <si>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</si>
  <si>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</si>
  <si>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</si>
  <si>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</si>
  <si>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</si>
  <si>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</si>
  <si>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</si>
  <si>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</si>
  <si>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</si>
  <si>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</si>
  <si>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</si>
  <si>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</si>
  <si>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</si>
  <si>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</si>
  <si>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</si>
  <si>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</si>
  <si>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</si>
  <si>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</si>
  <si>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</si>
  <si>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</si>
  <si>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</si>
  <si>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</si>
  <si>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</si>
  <si>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</si>
  <si>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</si>
  <si>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</si>
  <si>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</si>
  <si>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</si>
  <si>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</si>
  <si>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</si>
  <si>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</si>
  <si>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</si>
  <si>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</si>
  <si>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</si>
  <si>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</si>
  <si>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</si>
  <si>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</si>
  <si>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</si>
  <si>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</si>
  <si>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</si>
  <si>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</si>
  <si>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</si>
  <si>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</si>
  <si>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</si>
  <si>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</si>
  <si>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</si>
  <si>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</si>
  <si>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</si>
  <si>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</si>
  <si>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</si>
  <si>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</si>
  <si>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</si>
  <si>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</si>
  <si>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</si>
  <si>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</si>
  <si>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</si>
  <si>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</si>
  <si>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</si>
  <si>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</si>
  <si>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</si>
  <si>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</si>
  <si>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</si>
  <si>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</si>
  <si>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</si>
  <si>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</si>
  <si>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</si>
  <si>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</si>
  <si>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</si>
  <si>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</si>
  <si>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</si>
  <si>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</si>
  <si>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</si>
  <si>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</si>
  <si>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</si>
  <si>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</si>
  <si>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</si>
  <si>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</si>
  <si>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</si>
  <si>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</si>
  <si>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</si>
  <si>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</si>
  <si>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</si>
  <si>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</si>
  <si>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</si>
  <si>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</si>
  <si>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</si>
  <si>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</si>
  <si>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</si>
  <si>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</si>
  <si>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</si>
  <si>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</si>
  <si>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</si>
  <si>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</si>
  <si>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</si>
  <si>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</si>
  <si>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</si>
  <si>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</si>
  <si>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</si>
  <si>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</si>
  <si>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</si>
  <si>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</si>
  <si>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</si>
  <si>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</si>
  <si>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</si>
  <si>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</si>
  <si>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</si>
  <si>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</si>
  <si>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</si>
  <si>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</si>
  <si>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</si>
  <si>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</si>
  <si>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</si>
  <si>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</si>
  <si>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</si>
  <si>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</si>
  <si>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</si>
  <si>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</si>
  <si>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</si>
  <si>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</si>
  <si>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</si>
  <si>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</si>
  <si>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</si>
  <si>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</si>
  <si>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</si>
  <si>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</si>
  <si>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</si>
  <si>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</si>
  <si>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</si>
  <si>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</si>
  <si>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</si>
  <si>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</si>
  <si>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</si>
  <si>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</si>
  <si>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</si>
  <si>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</si>
  <si>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</si>
  <si>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</si>
  <si>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</si>
  <si>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</si>
  <si>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</si>
  <si>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</si>
  <si>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</si>
  <si>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</si>
  <si>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</si>
  <si>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</si>
  <si>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</si>
  <si>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</si>
  <si>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</si>
  <si>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</si>
  <si>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</si>
  <si>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</si>
  <si>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</si>
  <si>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</si>
  <si>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</si>
  <si>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</si>
  <si>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</si>
  <si>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</si>
  <si>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</si>
  <si>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</si>
  <si>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</si>
  <si>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</si>
  <si>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</si>
  <si>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</si>
  <si>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</si>
  <si>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</si>
  <si>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</si>
  <si>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</si>
  <si>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</si>
  <si>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</si>
  <si>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</si>
  <si>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</si>
  <si>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</si>
  <si>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</si>
  <si>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</si>
  <si>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</si>
  <si>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</si>
  <si>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</si>
  <si>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</si>
  <si>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</si>
  <si>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</si>
  <si>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</si>
  <si>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</si>
  <si>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</si>
  <si>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</si>
  <si>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</si>
  <si>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</si>
  <si>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</si>
  <si>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</si>
  <si>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</si>
  <si>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</si>
  <si>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</si>
  <si>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</si>
  <si>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</si>
  <si>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</si>
  <si>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</si>
  <si>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</si>
  <si>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</si>
  <si>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</si>
  <si>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</si>
  <si>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</si>
  <si>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</si>
  <si>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</si>
  <si>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</si>
  <si>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</si>
  <si>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</si>
  <si>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</si>
  <si>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</si>
  <si>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</si>
  <si>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</si>
  <si>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</si>
  <si>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</si>
  <si>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</si>
  <si>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</si>
  <si>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</si>
  <si>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</si>
  <si>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</si>
  <si>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</si>
  <si>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</si>
  <si>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</si>
  <si>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</si>
  <si>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</si>
  <si>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</si>
  <si>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</si>
  <si>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</si>
  <si>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</si>
  <si>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</si>
  <si>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</si>
  <si>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</si>
  <si>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</si>
  <si>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</si>
  <si>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</si>
  <si>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</si>
  <si>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</si>
  <si>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</si>
  <si>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</si>
  <si>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</si>
  <si>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</si>
  <si>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</si>
  <si>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</si>
  <si>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</si>
  <si>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</si>
  <si>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</si>
  <si>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</si>
  <si>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</si>
  <si>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</si>
  <si>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</si>
  <si>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</si>
  <si>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</si>
  <si>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</si>
  <si>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</si>
  <si>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</si>
  <si>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</si>
  <si>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</si>
  <si>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</si>
  <si>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</si>
  <si>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</si>
  <si>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</si>
  <si>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</si>
  <si>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</si>
  <si>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</si>
  <si>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</si>
  <si>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</si>
  <si>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</si>
  <si>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</si>
  <si>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</si>
  <si>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</si>
  <si>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</si>
  <si>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</si>
  <si>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</si>
  <si>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</si>
  <si>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</si>
  <si>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</si>
  <si>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</si>
  <si>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</si>
  <si>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</si>
  <si>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</si>
  <si>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</si>
  <si>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</si>
  <si>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</si>
  <si>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</si>
  <si>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</si>
  <si>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</si>
  <si>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</si>
  <si>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</si>
  <si>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</si>
  <si>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</si>
  <si>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</si>
  <si>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</si>
  <si>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</si>
  <si>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</si>
  <si>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</si>
  <si>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</si>
  <si>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</si>
  <si>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</si>
  <si>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</si>
  <si>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</si>
  <si>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</si>
  <si>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</si>
  <si>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</si>
  <si>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</si>
  <si>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</si>
  <si>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</si>
  <si>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</si>
  <si>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</si>
  <si>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</si>
  <si>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</si>
  <si>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</si>
  <si>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</si>
  <si>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</si>
  <si>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</si>
  <si>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</si>
  <si>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</si>
  <si>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</si>
  <si>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</si>
  <si>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</si>
  <si>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</si>
  <si>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</si>
  <si>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</si>
  <si>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</si>
  <si>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</si>
  <si>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</si>
  <si>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</si>
  <si>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</si>
  <si>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</si>
  <si>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</si>
  <si>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</si>
  <si>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</si>
  <si>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</si>
  <si>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</si>
  <si>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</si>
  <si>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</si>
  <si>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</si>
  <si>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</si>
  <si>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</si>
  <si>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</si>
  <si>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</si>
  <si>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</si>
  <si>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</si>
  <si>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</si>
  <si>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</si>
  <si>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</si>
  <si>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</si>
  <si>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</si>
  <si>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</si>
  <si>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</si>
  <si>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</si>
  <si>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</si>
  <si>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</si>
  <si>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</si>
  <si>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</si>
  <si>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</si>
  <si>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</si>
  <si>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</si>
  <si>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</si>
  <si>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</si>
  <si>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</si>
  <si>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</si>
  <si>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</si>
  <si>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</si>
  <si>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</si>
  <si>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</si>
  <si>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</si>
  <si>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</si>
  <si>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</si>
  <si>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</si>
  <si>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</si>
  <si>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</si>
  <si>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</si>
  <si>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</si>
  <si>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</si>
  <si>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</si>
  <si>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</si>
  <si>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</si>
  <si>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</si>
  <si>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</si>
  <si>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</si>
  <si>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</si>
  <si>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</si>
  <si>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</si>
  <si>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</si>
  <si>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</si>
  <si>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</si>
  <si>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</si>
  <si>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</si>
  <si>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</si>
  <si>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</si>
  <si>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</si>
  <si>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</si>
  <si>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</si>
  <si>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</si>
  <si>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</si>
  <si>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</si>
  <si>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</si>
  <si>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</si>
  <si>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</si>
  <si>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</si>
  <si>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</si>
  <si>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</si>
  <si>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</si>
  <si>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</si>
  <si>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</si>
  <si>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</si>
  <si>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</si>
  <si>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</si>
  <si>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</si>
  <si>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</si>
  <si>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</si>
  <si>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</si>
  <si>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</si>
  <si>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</si>
  <si>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</si>
  <si>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</si>
  <si>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</si>
  <si>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</si>
  <si>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</si>
  <si>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</si>
  <si>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</si>
  <si>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</si>
  <si>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</si>
  <si>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</si>
  <si>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</si>
  <si>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</si>
  <si>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</si>
  <si>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</si>
  <si>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</si>
  <si>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</si>
  <si>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</si>
  <si>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</si>
  <si>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</si>
  <si>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</si>
  <si>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</si>
  <si>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</si>
  <si>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</si>
  <si>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</si>
  <si>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</si>
  <si>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</si>
  <si>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</si>
  <si>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</si>
  <si>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</si>
  <si>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</si>
  <si>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</si>
  <si>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</si>
  <si>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</si>
  <si>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</si>
  <si>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</si>
  <si>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</si>
  <si>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</si>
  <si>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</si>
  <si>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</si>
  <si>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</si>
  <si>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</si>
  <si>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</si>
  <si>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</si>
  <si>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</si>
  <si>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</si>
  <si>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</si>
  <si>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</si>
  <si>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</si>
  <si>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</si>
  <si>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</si>
  <si>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</si>
  <si>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</si>
  <si>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</si>
  <si>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</si>
  <si>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</si>
  <si>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</si>
  <si>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</si>
  <si>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</si>
  <si>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</si>
  <si>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</si>
  <si>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</si>
  <si>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</si>
  <si>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</si>
  <si>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</si>
  <si>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</si>
  <si>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</si>
  <si>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</si>
  <si>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</si>
  <si>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</si>
  <si>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</si>
  <si>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</si>
  <si>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</si>
  <si>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</si>
  <si>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</si>
  <si>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</si>
  <si>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</si>
  <si>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</si>
  <si>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</si>
  <si>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</si>
  <si>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</si>
  <si>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</si>
  <si>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</si>
  <si>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</si>
  <si>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</si>
  <si>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</si>
  <si>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</si>
  <si>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</si>
  <si>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</si>
  <si>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</si>
  <si>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</si>
  <si>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</si>
  <si>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</si>
  <si>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</si>
  <si>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</si>
  <si>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</si>
  <si>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</si>
  <si>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</si>
  <si>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</si>
  <si>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</si>
  <si>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</si>
  <si>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</si>
  <si>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</si>
  <si>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</si>
  <si>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</si>
  <si>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</si>
  <si>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</si>
  <si>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</si>
  <si>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</si>
  <si>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</si>
  <si>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</si>
  <si>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</si>
  <si>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</si>
  <si>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</si>
  <si>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</si>
  <si>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</si>
  <si>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</si>
  <si>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</si>
  <si>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</si>
  <si>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</si>
  <si>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</si>
  <si>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</si>
  <si>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</si>
  <si>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</si>
  <si>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</si>
  <si>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</si>
  <si>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</si>
  <si>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</si>
  <si>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</si>
  <si>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</si>
  <si>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</si>
  <si>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</si>
  <si>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</si>
  <si>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</si>
  <si>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</si>
  <si>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</si>
  <si>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</si>
  <si>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</si>
  <si>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</si>
  <si>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</si>
  <si>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</si>
  <si>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</si>
  <si>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</si>
  <si>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</si>
  <si>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</si>
  <si>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</si>
  <si>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</si>
  <si>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</si>
  <si>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</si>
  <si>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</si>
  <si>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</si>
  <si>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</si>
  <si>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</si>
  <si>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</si>
  <si>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</si>
  <si>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</si>
  <si>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</si>
  <si>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</si>
  <si>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</si>
  <si>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</si>
  <si>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</si>
  <si>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</si>
  <si>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</si>
  <si>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</si>
  <si>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</si>
  <si>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</si>
  <si>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</si>
  <si>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</si>
  <si>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</si>
  <si>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</si>
  <si>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</si>
  <si>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</si>
  <si>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</si>
  <si>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</si>
  <si>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</si>
  <si>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</si>
  <si>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</si>
  <si>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</si>
  <si>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</si>
  <si>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</si>
  <si>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</si>
  <si>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</si>
  <si>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</si>
  <si>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</si>
  <si>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</si>
  <si>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</si>
  <si>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</si>
  <si>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</si>
  <si>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</si>
  <si>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</si>
  <si>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</si>
  <si>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</si>
  <si>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</si>
  <si>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</si>
  <si>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</si>
  <si>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</si>
  <si>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</si>
  <si>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</si>
  <si>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</si>
  <si>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</si>
  <si>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</si>
  <si>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</si>
  <si>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</si>
  <si>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</si>
  <si>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</si>
  <si>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</si>
  <si>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</si>
  <si>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</si>
  <si>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</si>
  <si>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</si>
  <si>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</si>
  <si>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</si>
  <si>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</si>
  <si>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</si>
  <si>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</si>
  <si>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</si>
  <si>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</si>
  <si>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</si>
  <si>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</si>
  <si>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</si>
  <si>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</si>
  <si>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</si>
  <si>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</si>
  <si>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</si>
  <si>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</si>
  <si>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</si>
  <si>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</si>
  <si>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</si>
  <si>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</si>
  <si>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</si>
  <si>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</si>
  <si>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</si>
  <si>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</si>
  <si>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</si>
  <si>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</si>
  <si>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</si>
  <si>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</si>
  <si>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</si>
  <si>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</si>
  <si>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</si>
  <si>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</si>
  <si>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</si>
  <si>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</si>
  <si>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</si>
  <si>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</si>
  <si>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</si>
  <si>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</si>
  <si>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</si>
  <si>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</si>
  <si>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</si>
  <si>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</si>
  <si>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</si>
  <si>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</si>
  <si>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</si>
  <si>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</si>
  <si>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</si>
  <si>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</si>
  <si>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</si>
  <si>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</si>
  <si>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</si>
  <si>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</si>
  <si>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</si>
  <si>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</si>
  <si>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</si>
  <si>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</si>
  <si>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</si>
  <si>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</si>
  <si>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</si>
  <si>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</si>
  <si>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</si>
  <si>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</si>
  <si>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</si>
  <si>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</si>
  <si>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</si>
  <si>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</si>
  <si>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</si>
  <si>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</si>
  <si>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</si>
  <si>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</si>
  <si>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</si>
  <si>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</si>
  <si>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</si>
  <si>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</si>
  <si>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</si>
  <si>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</si>
  <si>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</si>
  <si>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</si>
  <si>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</si>
  <si>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</si>
  <si>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</si>
  <si>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</si>
  <si>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</si>
  <si>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</si>
  <si>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</si>
  <si>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</si>
  <si>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</si>
  <si>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</si>
  <si>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</si>
  <si>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</si>
  <si>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</si>
  <si>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</si>
  <si>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</si>
  <si>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</si>
  <si>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</si>
  <si>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</si>
  <si>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</si>
  <si>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</si>
  <si>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</si>
  <si>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</si>
  <si>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</si>
  <si>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</si>
  <si>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</si>
  <si>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</si>
  <si>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</si>
  <si>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</si>
  <si>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</si>
  <si>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</si>
  <si>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</si>
  <si>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</si>
  <si>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</si>
  <si>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</si>
  <si>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</si>
  <si>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</si>
  <si>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</si>
  <si>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</si>
  <si>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</si>
  <si>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</si>
  <si>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</si>
  <si>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</si>
  <si>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</si>
  <si>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</si>
  <si>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</si>
  <si>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</si>
  <si>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</si>
  <si>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</si>
  <si>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</si>
  <si>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</si>
  <si>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</si>
  <si>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</si>
  <si>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</si>
  <si>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</si>
  <si>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</si>
  <si>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</si>
  <si>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</si>
  <si>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</si>
  <si>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</si>
  <si>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</si>
  <si>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</si>
  <si>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</si>
  <si>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</si>
  <si>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</si>
  <si>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</si>
  <si>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</si>
  <si>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</si>
  <si>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</si>
  <si>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</si>
  <si>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</si>
  <si>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</si>
  <si>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</si>
  <si>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</si>
  <si>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</si>
  <si>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</si>
  <si>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</si>
  <si>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</si>
  <si>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</si>
  <si>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</si>
  <si>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</si>
  <si>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</si>
  <si>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</si>
  <si>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</si>
  <si>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</si>
  <si>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</si>
  <si>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</si>
  <si>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</si>
  <si>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</si>
  <si>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</si>
  <si>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</si>
  <si>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</si>
  <si>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</si>
  <si>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</si>
  <si>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</si>
  <si>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</si>
  <si>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</si>
  <si>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</si>
  <si>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</si>
  <si>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</si>
  <si>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</si>
  <si>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</si>
  <si>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</si>
  <si>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</si>
  <si>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</si>
  <si>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</si>
  <si>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</si>
  <si>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</si>
  <si>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</si>
  <si>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</si>
  <si>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</si>
  <si>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</si>
  <si>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</si>
  <si>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</si>
  <si>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</si>
  <si>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</si>
  <si>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</si>
  <si>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</si>
  <si>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</si>
  <si>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</si>
  <si>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</si>
  <si>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</si>
  <si>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</si>
  <si>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</si>
  <si>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</si>
  <si>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</si>
  <si>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</si>
  <si>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</si>
  <si>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</si>
  <si>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</si>
  <si>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</si>
  <si>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</si>
  <si>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</si>
  <si>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</si>
  <si>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</si>
  <si>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</si>
  <si>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</si>
  <si>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</si>
  <si>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</si>
  <si>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</si>
  <si>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</si>
  <si>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</si>
  <si>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</si>
  <si>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</si>
  <si>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</si>
  <si>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</si>
  <si>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</si>
  <si>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</si>
  <si>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</si>
  <si>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</si>
  <si>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</si>
  <si>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</si>
  <si>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</si>
  <si>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</si>
  <si>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</si>
  <si>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</si>
  <si>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</si>
  <si>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</si>
  <si>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</si>
  <si>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</si>
  <si>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</si>
  <si>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</si>
  <si>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</si>
  <si>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</si>
  <si>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</si>
  <si>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</si>
  <si>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</si>
  <si>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</si>
  <si>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</si>
  <si>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</si>
  <si>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</si>
  <si>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</si>
  <si>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</si>
  <si>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</si>
  <si>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</si>
  <si>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</si>
  <si>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</si>
  <si>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</si>
  <si>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</si>
  <si>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</si>
  <si>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</si>
  <si>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</si>
  <si>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</si>
  <si>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</si>
  <si>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</si>
  <si>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</si>
  <si>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</si>
  <si>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</si>
  <si>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</si>
  <si>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</si>
  <si>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</si>
  <si>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</si>
  <si>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</si>
  <si>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</si>
  <si>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</si>
  <si>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</si>
  <si>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</si>
  <si>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</si>
  <si>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</si>
  <si>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</si>
  <si>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</si>
  <si>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</si>
  <si>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</si>
  <si>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</si>
  <si>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</si>
  <si>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</si>
  <si>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</si>
  <si>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</si>
  <si>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</si>
  <si>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</si>
  <si>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</si>
  <si>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</si>
  <si>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</si>
  <si>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</si>
  <si>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</si>
  <si>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</si>
  <si>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</si>
  <si>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</si>
  <si>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</si>
  <si>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</si>
  <si>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</si>
  <si>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</si>
  <si>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</si>
  <si>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</si>
  <si>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</si>
  <si>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</si>
  <si>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</si>
  <si>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</si>
  <si>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</si>
  <si>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</si>
  <si>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</si>
  <si>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</si>
  <si>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</si>
  <si>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</si>
  <si>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</si>
  <si>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</si>
  <si>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</si>
  <si>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</si>
  <si>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</si>
  <si>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</si>
  <si>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</si>
  <si>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</si>
  <si>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</si>
  <si>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</si>
  <si>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</si>
  <si>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</si>
  <si>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</si>
  <si>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</si>
  <si>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</si>
  <si>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</si>
  <si>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</si>
  <si>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</si>
  <si>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</si>
  <si>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</si>
  <si>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</si>
  <si>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</si>
  <si>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</si>
  <si>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</si>
  <si>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</si>
  <si>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</si>
  <si>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</si>
  <si>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</si>
  <si>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</si>
  <si>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</si>
  <si>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</si>
  <si>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</si>
  <si>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</si>
  <si>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</si>
  <si>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</si>
  <si>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</si>
  <si>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</si>
  <si>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</si>
  <si>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</si>
  <si>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</si>
  <si>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</si>
  <si>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</si>
  <si>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</si>
  <si>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</si>
  <si>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</si>
  <si>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</si>
  <si>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</si>
  <si>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</si>
  <si>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</si>
  <si>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</si>
  <si>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</si>
  <si>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</si>
  <si>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</si>
  <si>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</si>
  <si>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</si>
  <si>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</si>
  <si>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</si>
  <si>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</si>
  <si>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</si>
  <si>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</si>
  <si>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</si>
  <si>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</si>
  <si>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</si>
  <si>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</si>
  <si>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</si>
  <si>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</si>
  <si>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</si>
  <si>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</si>
  <si>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</si>
  <si>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</si>
  <si>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</si>
  <si>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</si>
  <si>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</si>
  <si>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</si>
  <si>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</si>
  <si>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</si>
  <si>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</si>
  <si>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</si>
  <si>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</si>
  <si>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</si>
  <si>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</si>
  <si>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</si>
  <si>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</si>
  <si>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</si>
  <si>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</si>
  <si>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</si>
  <si>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</si>
  <si>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</si>
  <si>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</si>
  <si>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</si>
  <si>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</si>
  <si>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</si>
  <si>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</si>
  <si>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</si>
  <si>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</si>
  <si>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</si>
  <si>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</si>
  <si>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</si>
  <si>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</si>
  <si>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</si>
  <si>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</si>
  <si>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</si>
  <si>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</si>
  <si>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</si>
  <si>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</si>
  <si>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</si>
  <si>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</si>
  <si>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</si>
  <si>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</si>
  <si>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</si>
  <si>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</si>
  <si>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</si>
  <si>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</si>
  <si>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</si>
  <si>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</si>
  <si>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</si>
  <si>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</si>
  <si>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</si>
  <si>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</si>
  <si>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</si>
  <si>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</si>
  <si>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</si>
  <si>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</si>
  <si>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</si>
  <si>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</si>
  <si>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</si>
  <si>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</si>
  <si>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</si>
  <si>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</si>
  <si>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</si>
  <si>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</si>
  <si>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</si>
  <si>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</si>
  <si>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</si>
  <si>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</si>
  <si>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</si>
  <si>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</si>
  <si>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</si>
  <si>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</si>
  <si>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</si>
  <si>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</si>
  <si>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</si>
  <si>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</si>
  <si>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</si>
  <si>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</si>
  <si>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</si>
  <si>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</si>
  <si>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</si>
  <si>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</si>
  <si>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</si>
  <si>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</si>
  <si>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</si>
  <si>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</si>
  <si>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</si>
  <si>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</si>
  <si>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</si>
  <si>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</si>
  <si>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</si>
  <si>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</si>
  <si>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</si>
  <si>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</si>
  <si>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</si>
  <si>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</si>
  <si>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</si>
  <si>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</si>
  <si>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</si>
  <si>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</si>
  <si>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</si>
  <si>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</si>
  <si>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</si>
  <si>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</si>
  <si>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</si>
  <si>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</si>
  <si>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</si>
  <si>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</si>
  <si>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</si>
  <si>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</si>
  <si>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</si>
  <si>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</si>
  <si>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</si>
  <si>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</si>
  <si>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</si>
  <si>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</si>
  <si>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</si>
  <si>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</si>
  <si>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</si>
  <si>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</si>
  <si>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</si>
  <si>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</si>
  <si>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</si>
  <si>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</si>
  <si>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</si>
  <si>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</si>
  <si>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</si>
  <si>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</si>
  <si>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</si>
  <si>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</si>
  <si>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</si>
  <si>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</si>
  <si>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</si>
  <si>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</si>
  <si>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</si>
  <si>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</si>
  <si>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</si>
  <si>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</si>
  <si>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</si>
  <si>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</si>
  <si>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</si>
  <si>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</si>
  <si>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</si>
  <si>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</si>
  <si>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</si>
  <si>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</si>
  <si>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</si>
  <si>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</si>
  <si>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</si>
  <si>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</si>
  <si>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</si>
  <si>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</si>
  <si>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</si>
  <si>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</si>
  <si>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</si>
  <si>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</si>
  <si>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</si>
  <si>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</si>
  <si>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</si>
  <si>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</si>
  <si>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</si>
  <si>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</si>
  <si>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</si>
  <si>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</si>
  <si>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</si>
  <si>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</si>
  <si>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</si>
  <si>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</si>
  <si>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</si>
  <si>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</si>
  <si>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</si>
  <si>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</si>
  <si>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</si>
  <si>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</si>
  <si>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</si>
  <si>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</si>
  <si>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</si>
  <si>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</si>
  <si>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</si>
  <si>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</si>
  <si>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</si>
  <si>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</si>
  <si>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</si>
  <si>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</si>
  <si>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</si>
  <si>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</si>
  <si>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</si>
  <si>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</si>
  <si>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</si>
  <si>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</si>
  <si>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</si>
  <si>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</si>
  <si>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</si>
  <si>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</si>
  <si>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</si>
  <si>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</si>
  <si>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</si>
  <si>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</si>
  <si>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</si>
  <si>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</si>
  <si>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</si>
  <si>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</si>
  <si>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</si>
  <si>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</si>
  <si>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</si>
  <si>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</si>
  <si>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</si>
  <si>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</si>
  <si>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</si>
  <si>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</si>
  <si>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</si>
  <si>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</si>
  <si>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</si>
  <si>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</si>
  <si>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</si>
  <si>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</si>
  <si>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</si>
  <si>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</si>
  <si>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</si>
  <si>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</si>
  <si>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</si>
  <si>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</si>
  <si>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</si>
  <si>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</si>
  <si>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</si>
  <si>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</si>
  <si>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</si>
  <si>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</si>
  <si>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</si>
  <si>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</si>
  <si>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</si>
  <si>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</si>
  <si>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</si>
  <si>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</si>
  <si>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</si>
  <si>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</si>
  <si>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</si>
  <si>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</si>
  <si>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</si>
  <si>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</si>
  <si>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</si>
  <si>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</si>
  <si>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</si>
  <si>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</si>
  <si>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</si>
  <si>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</si>
  <si>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</si>
  <si>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</si>
  <si>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</si>
  <si>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</si>
  <si>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</si>
  <si>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</si>
  <si>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</si>
  <si>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</si>
  <si>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</si>
  <si>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</si>
  <si>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</si>
  <si>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</si>
  <si>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</si>
  <si>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</si>
  <si>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</si>
  <si>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</si>
  <si>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</si>
  <si>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</si>
  <si>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</si>
  <si>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</si>
  <si>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</si>
  <si>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</si>
  <si>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</si>
  <si>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</si>
  <si>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</si>
  <si>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</si>
  <si>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</si>
  <si>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</si>
  <si>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</si>
  <si>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</si>
  <si>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</si>
  <si>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</si>
  <si>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</si>
  <si>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</si>
  <si>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</si>
  <si>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</si>
  <si>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</si>
  <si>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</si>
  <si>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</si>
  <si>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</si>
  <si>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</si>
  <si>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</si>
  <si>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</si>
  <si>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</si>
  <si>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</si>
  <si>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</si>
  <si>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</si>
  <si>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</si>
  <si>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</si>
  <si>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</si>
  <si>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</si>
  <si>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</si>
  <si>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</si>
  <si>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</si>
  <si>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</si>
  <si>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</si>
  <si>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</si>
  <si>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</si>
  <si>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</si>
  <si>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</si>
  <si>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</si>
  <si>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</si>
  <si>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</si>
  <si>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</si>
  <si>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</si>
  <si>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</si>
  <si>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</si>
  <si>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</si>
  <si>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</si>
  <si>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</si>
  <si>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</si>
  <si>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</si>
  <si>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</si>
  <si>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</si>
  <si>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</si>
  <si>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</si>
  <si>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</si>
  <si>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</si>
  <si>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</si>
  <si>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</si>
  <si>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</si>
  <si>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</si>
  <si>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</si>
  <si>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</si>
  <si>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</si>
  <si>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</si>
  <si>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</si>
  <si>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</si>
  <si>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</si>
  <si>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</si>
  <si>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</si>
  <si>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</si>
  <si>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</si>
  <si>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</si>
  <si>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</si>
  <si>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</si>
  <si>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</si>
  <si>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</si>
  <si>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</si>
  <si>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</si>
  <si>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</si>
  <si>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</si>
  <si>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</si>
  <si>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</si>
  <si>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</si>
  <si>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</si>
  <si>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</si>
  <si>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</si>
  <si>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</si>
  <si>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</si>
  <si>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</si>
  <si>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</si>
  <si>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</si>
  <si>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</si>
  <si>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</si>
  <si>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</si>
  <si>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</si>
  <si>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</si>
  <si>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</si>
  <si>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</si>
  <si>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</si>
  <si>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</si>
  <si>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</si>
  <si>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</si>
  <si>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</si>
  <si>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</si>
  <si>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</si>
  <si>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</si>
  <si>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</si>
  <si>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</si>
  <si>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</si>
  <si>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</si>
  <si>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</si>
  <si>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</si>
  <si>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</si>
  <si>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</si>
  <si>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</si>
  <si>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</si>
  <si>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</si>
  <si>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</si>
  <si>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</si>
  <si>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</si>
  <si>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</si>
  <si>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</si>
  <si>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</si>
  <si>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</si>
  <si>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</si>
  <si>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</si>
  <si>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</si>
  <si>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</si>
  <si>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</si>
  <si>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</si>
  <si>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</si>
  <si>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</si>
  <si>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</si>
  <si>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</si>
  <si>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</si>
  <si>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</si>
  <si>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</si>
  <si>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</si>
  <si>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</si>
  <si>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</si>
  <si>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</si>
  <si>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</si>
  <si>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</si>
  <si>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</si>
  <si>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</si>
  <si>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</si>
  <si>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</si>
  <si>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</si>
  <si>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</si>
  <si>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</si>
  <si>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</si>
  <si>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</si>
  <si>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</si>
  <si>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</si>
  <si>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</si>
  <si>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</si>
  <si>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</si>
  <si>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</si>
  <si>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</si>
  <si>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</si>
  <si>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</si>
  <si>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</si>
  <si>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</si>
  <si>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</si>
  <si>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</si>
  <si>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</si>
  <si>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</si>
  <si>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</si>
  <si>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</si>
  <si>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</si>
  <si>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</si>
  <si>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</si>
  <si>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</si>
  <si>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</si>
  <si>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</si>
  <si>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</si>
  <si>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</si>
  <si>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</si>
  <si>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</si>
  <si>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</si>
  <si>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</si>
  <si>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</si>
  <si>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</si>
  <si>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</si>
  <si>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</si>
  <si>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</si>
  <si>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</si>
  <si>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</si>
  <si>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</si>
  <si>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</si>
  <si>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</si>
  <si>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</si>
  <si>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</si>
  <si>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</si>
  <si>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</si>
  <si>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</si>
  <si>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</si>
  <si>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</si>
  <si>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</si>
  <si>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</si>
  <si>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</si>
  <si>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</si>
  <si>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</si>
  <si>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</si>
  <si>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</si>
  <si>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</si>
  <si>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</si>
  <si>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</si>
  <si>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</si>
  <si>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</si>
  <si>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</si>
  <si>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</si>
  <si>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</si>
  <si>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</si>
  <si>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</si>
  <si>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</si>
  <si>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</si>
  <si>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</si>
  <si>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</si>
  <si>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</si>
  <si>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</si>
  <si>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</si>
  <si>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</si>
  <si>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</si>
  <si>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</si>
  <si>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</si>
  <si>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</si>
  <si>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</si>
  <si>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</si>
  <si>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</si>
  <si>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</si>
  <si>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</si>
  <si>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</si>
  <si>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</si>
  <si>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</si>
  <si>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</si>
  <si>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</si>
  <si>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</si>
  <si>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</si>
  <si>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</si>
  <si>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</si>
  <si>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</si>
  <si>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</si>
  <si>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</si>
  <si>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</si>
  <si>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</si>
  <si>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</si>
  <si>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</si>
  <si>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</si>
  <si>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</si>
  <si>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</si>
  <si>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</si>
  <si>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</si>
  <si>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</si>
  <si>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</si>
  <si>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</si>
  <si>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</si>
  <si>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</si>
  <si>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</si>
  <si>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</si>
  <si>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</si>
  <si>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</si>
  <si>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</si>
  <si>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</si>
  <si>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</si>
  <si>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</si>
  <si>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</si>
  <si>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</si>
  <si>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</si>
  <si>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</si>
  <si>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</si>
  <si>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</si>
  <si>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</si>
  <si>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</si>
  <si>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</si>
  <si>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</si>
  <si>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</si>
  <si>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</si>
  <si>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</si>
  <si>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</si>
  <si>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</si>
  <si>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</si>
  <si>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</si>
  <si>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</si>
  <si>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</si>
  <si>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</si>
  <si>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</si>
  <si>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</si>
  <si>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</si>
  <si>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</si>
  <si>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</si>
  <si>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</si>
  <si>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</si>
  <si>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</si>
  <si>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</si>
  <si>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</si>
  <si>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</si>
  <si>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</si>
  <si>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</si>
  <si>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</si>
  <si>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</si>
  <si>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</si>
  <si>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</si>
  <si>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</si>
  <si>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</si>
  <si>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</si>
  <si>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</si>
  <si>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</si>
  <si>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</si>
  <si>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</si>
  <si>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</si>
  <si>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</si>
  <si>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</si>
  <si>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</si>
  <si>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</si>
  <si>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</si>
  <si>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</si>
  <si>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</si>
  <si>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</si>
  <si>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</si>
  <si>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</si>
  <si>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</si>
  <si>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</si>
  <si>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</si>
  <si>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</si>
  <si>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</si>
  <si>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</si>
  <si>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</si>
  <si>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</si>
  <si>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</si>
  <si>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</si>
  <si>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</si>
  <si>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</si>
  <si>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</si>
  <si>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</si>
  <si>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</si>
  <si>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</si>
  <si>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</si>
  <si>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</si>
  <si>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</si>
  <si>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</si>
  <si>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</si>
  <si>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</si>
  <si>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</si>
  <si>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</si>
  <si>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</si>
  <si>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</si>
  <si>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</si>
  <si>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</si>
  <si>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</si>
  <si>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</si>
  <si>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</si>
  <si>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</si>
  <si>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</si>
  <si>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</si>
  <si>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</si>
  <si>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</si>
  <si>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</si>
  <si>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</si>
  <si>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</si>
  <si>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</si>
  <si>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</si>
  <si>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</si>
  <si>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</si>
  <si>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</si>
  <si>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</si>
  <si>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</si>
  <si>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</si>
  <si>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</si>
  <si>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</si>
  <si>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</si>
  <si>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</si>
  <si>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</si>
  <si>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</si>
  <si>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</si>
  <si>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</si>
  <si>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</si>
  <si>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</si>
  <si>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</si>
  <si>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</si>
  <si>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</si>
  <si>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</si>
  <si>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</si>
  <si>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</si>
  <si>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</si>
  <si>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</si>
  <si>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</si>
  <si>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</si>
  <si>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</si>
  <si>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</si>
  <si>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</si>
  <si>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</si>
  <si>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</si>
  <si>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</si>
  <si>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</si>
  <si>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</si>
  <si>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</si>
  <si>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</si>
  <si>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</si>
  <si>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</si>
  <si>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</si>
  <si>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</si>
  <si>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</si>
  <si>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</si>
  <si>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</si>
  <si>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</si>
  <si>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</si>
  <si>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</si>
  <si>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</si>
  <si>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</si>
  <si>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</si>
  <si>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</si>
  <si>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</si>
  <si>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</si>
  <si>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</si>
  <si>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</si>
  <si>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</si>
  <si>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</si>
  <si>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</si>
  <si>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</si>
  <si>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</si>
  <si>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</si>
  <si>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</si>
  <si>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</si>
  <si>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</si>
  <si>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</si>
  <si>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</si>
  <si>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</si>
  <si>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</si>
  <si>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</si>
  <si>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</si>
  <si>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</si>
  <si>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</si>
  <si>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</si>
  <si>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</si>
  <si>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</si>
  <si>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</si>
  <si>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</si>
  <si>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</si>
  <si>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</si>
  <si>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</si>
  <si>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</si>
  <si>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</si>
  <si>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</si>
  <si>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</si>
  <si>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</si>
  <si>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</si>
  <si>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</si>
  <si>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</si>
  <si>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</si>
  <si>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</si>
  <si>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</si>
  <si>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</si>
  <si>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</si>
  <si>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</si>
  <si>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</si>
  <si>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</si>
  <si>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</si>
  <si>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</si>
  <si>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</si>
  <si>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</si>
  <si>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</si>
  <si>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</si>
  <si>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</si>
  <si>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</si>
  <si>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</si>
  <si>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</si>
  <si>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</si>
  <si>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</si>
  <si>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</si>
  <si>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</si>
  <si>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</si>
  <si>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</si>
  <si>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</si>
  <si>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</si>
  <si>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</si>
  <si>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</si>
  <si>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</si>
  <si>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</si>
  <si>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</si>
  <si>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</si>
  <si>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</si>
  <si>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</si>
  <si>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</si>
  <si>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</si>
  <si>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</si>
  <si>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</si>
  <si>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</si>
  <si>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</si>
  <si>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</si>
  <si>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</si>
  <si>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</si>
  <si>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</si>
  <si>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</si>
  <si>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</si>
  <si>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</si>
  <si>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</si>
  <si>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</si>
  <si>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</si>
  <si>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</si>
  <si>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</si>
  <si>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</si>
  <si>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</si>
  <si>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</si>
  <si>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</si>
  <si>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</si>
  <si>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</si>
  <si>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</si>
  <si>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</si>
  <si>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</si>
  <si>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</si>
  <si>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</si>
  <si>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</si>
  <si>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</si>
  <si>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</si>
  <si>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</si>
  <si>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</si>
  <si>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</si>
  <si>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</si>
  <si>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</si>
  <si>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</si>
  <si>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</si>
  <si>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</si>
  <si>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</si>
  <si>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</si>
  <si>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</si>
  <si>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</si>
  <si>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</si>
  <si>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</si>
  <si>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</si>
  <si>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</si>
  <si>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</si>
  <si>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</si>
  <si>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</si>
  <si>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</si>
  <si>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</si>
  <si>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</si>
  <si>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</si>
  <si>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</si>
  <si>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</si>
  <si>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</si>
  <si>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</si>
  <si>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</si>
  <si>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</si>
  <si>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</si>
  <si>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</si>
  <si>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</si>
  <si>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</si>
  <si>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</si>
  <si>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</si>
  <si>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</si>
  <si>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</si>
  <si>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</si>
  <si>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</si>
  <si>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</si>
  <si>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</si>
  <si>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</si>
  <si>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</si>
  <si>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</si>
  <si>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</si>
  <si>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</si>
  <si>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</si>
  <si>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</si>
  <si>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</si>
  <si>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</si>
  <si>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</si>
  <si>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</si>
  <si>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</si>
  <si>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</si>
  <si>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</si>
  <si>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</si>
  <si>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</si>
  <si>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</si>
  <si>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</si>
  <si>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</si>
  <si>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</si>
  <si>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</si>
  <si>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</si>
  <si>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</si>
  <si>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</si>
  <si>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</si>
  <si>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</si>
  <si>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</si>
  <si>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</si>
  <si>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</si>
  <si>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</si>
  <si>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</si>
  <si>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</si>
  <si>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</si>
  <si>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</si>
  <si>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</si>
  <si>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</si>
  <si>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</si>
  <si>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</si>
  <si>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</si>
  <si>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</si>
  <si>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</si>
  <si>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</si>
  <si>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</si>
  <si>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</si>
  <si>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</si>
  <si>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</si>
  <si>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</si>
  <si>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</si>
  <si>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</si>
  <si>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</si>
  <si>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</si>
  <si>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</si>
  <si>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</si>
  <si>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</si>
  <si>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</si>
  <si>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</si>
  <si>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</si>
  <si>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</si>
  <si>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</si>
  <si>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</si>
  <si>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</si>
  <si>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</si>
  <si>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</si>
  <si>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</si>
  <si>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</si>
  <si>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</si>
  <si>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</si>
  <si>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</si>
  <si>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</si>
  <si>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</si>
  <si>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</si>
  <si>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</si>
  <si>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</si>
  <si>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</si>
  <si>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</si>
  <si>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</si>
  <si>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</si>
  <si>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</si>
  <si>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</si>
  <si>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</si>
  <si>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</si>
  <si>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</si>
  <si>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</si>
  <si>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</si>
  <si>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</si>
  <si>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</si>
  <si>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</si>
  <si>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</si>
  <si>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</si>
  <si>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</si>
  <si>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</si>
  <si>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</si>
  <si>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</si>
  <si>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PCM-20251124-00000684</t>
  </si>
  <si>
    <t>Critical</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</si>
  <si>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</si>
  <si>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</si>
  <si>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</si>
  <si>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</si>
  <si>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</si>
  <si>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</si>
  <si>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</si>
  <si>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</si>
  <si>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</si>
  <si>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</si>
  <si>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</si>
  <si>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</si>
  <si>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</si>
  <si>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</si>
  <si>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</si>
  <si>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</si>
  <si>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</si>
  <si>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</si>
  <si>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</si>
  <si>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</si>
  <si>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</si>
  <si>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</si>
  <si>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</si>
  <si>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</si>
  <si>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</si>
  <si>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</si>
  <si>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</si>
  <si>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</si>
  <si>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</si>
  <si>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</si>
  <si>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</si>
  <si>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</si>
  <si>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</si>
  <si>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</si>
  <si>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</si>
  <si>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</si>
  <si>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</si>
  <si>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</si>
  <si>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</si>
  <si>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</si>
  <si>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</si>
  <si>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</si>
  <si>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</si>
  <si>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</si>
  <si>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</si>
  <si>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</si>
  <si>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</si>
  <si>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</si>
  <si>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</si>
  <si>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</si>
  <si>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</si>
  <si>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</si>
  <si>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</si>
  <si>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</si>
  <si>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</si>
  <si>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</si>
  <si>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</si>
  <si>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</si>
  <si>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</si>
  <si>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</si>
  <si>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</si>
  <si>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</si>
  <si>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</si>
  <si>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</si>
  <si>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</si>
  <si>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</si>
  <si>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</si>
  <si>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</si>
  <si>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</si>
  <si>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</si>
  <si>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</si>
  <si>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</si>
  <si>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</si>
  <si>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</si>
  <si>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</si>
  <si>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</si>
  <si>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</si>
  <si>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</si>
  <si>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</si>
  <si>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</si>
  <si>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</si>
  <si>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</si>
  <si>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</si>
  <si>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</si>
  <si>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</si>
  <si>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</si>
  <si>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</si>
  <si>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</si>
  <si>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</si>
  <si>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</si>
  <si>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</si>
  <si>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</si>
  <si>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</si>
  <si>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</si>
  <si>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</si>
  <si>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Site power available as per owner not available at home this time, will come after magrib</t>
  </si>
  <si>
    <t>PCM-20251124-00000464</t>
  </si>
  <si>
    <t>At site TS</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</si>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</sst>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3" dataDxfId="172" headerRowBorderDxfId="170" tableBorderDxfId="171" totalsRowBorderDxfId="169">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6" dataDxfId="155" headerRowBorderDxfId="153" tableBorderDxfId="154" totalsRowBorderDxfId="152">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2" totalsRowShown="0" headerRowDxfId="47" dataDxfId="46" headerRowBorderDxfId="44" tableBorderDxfId="45" totalsRowBorderDxfId="43">
  <autoFilter ref="A1:L3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0" dataDxfId="29" headerRowBorderDxfId="27" tableBorderDxfId="28">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6"/>
  <sheetViews>
    <sheetView workbookViewId="0">
      <selection activeCell="K11" sqref="K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322.51180185185513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4662</v>
      </c>
      <c r="E3" s="136" t="s">
        <v>39024</v>
      </c>
      <c r="F3" s="137">
        <v>45985.436412037037</v>
      </c>
      <c r="G3" s="138">
        <f ca="1">IFERROR(NOW()-F3,"-")</f>
        <v>2.3815740743884817E-2</v>
      </c>
      <c r="H3" s="137">
        <v>45985.428773148145</v>
      </c>
      <c r="I3" s="135" t="str">
        <f>IFERROR(VLOOKUP(D3,DB!A:F,6,0),"")</f>
        <v>SCECO</v>
      </c>
      <c r="J3" s="135" t="str">
        <f>IFERROR(VLOOKUP(D3,DB!A:G,7,0),"")</f>
        <v>Dead</v>
      </c>
      <c r="K3" s="139" t="s">
        <v>39025</v>
      </c>
      <c r="L3" s="140" t="str">
        <f>IFERROR(VLOOKUP(D3,DB!A:I,9,0),"")</f>
        <v>Zain</v>
      </c>
    </row>
    <row r="4" spans="1:15" ht="15" customHeight="1">
      <c r="A4" s="134"/>
      <c r="B4" s="135" t="str">
        <f>IFERROR(VLOOKUP(D4,DB!A:K,11,0),"")</f>
        <v/>
      </c>
      <c r="C4" s="135"/>
      <c r="D4" s="127"/>
      <c r="E4" s="136"/>
      <c r="F4" s="137"/>
      <c r="G4" s="138">
        <f ca="1">IFERROR(NOW()-F4,"-")</f>
        <v>45985.460227777781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45985.460227777781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45985.460227777781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45985.460227777781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45985.460227777781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45985.460227777781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45985.460227777781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45985.460227777781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45985.460227777781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45985.460227777781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45985.460227777781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45985.460227777781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45985.460227777781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45985.460227777781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45985.460227777781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45985.460227777781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45985.460227777781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45985.460227777781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45985.460227777781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45985.460227777781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45985.460227777781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45985.460227777781</v>
      </c>
      <c r="H25" s="137"/>
      <c r="I25" s="135" t="str">
        <f>IFERROR(VLOOKUP(D25,DB!A:F,6,0),"")</f>
        <v/>
      </c>
      <c r="J25" s="135" t="str">
        <f>IFERROR(VLOOKUP(D25,DB!A:G,7,0),"")</f>
        <v/>
      </c>
      <c r="K25" s="139"/>
      <c r="L25" s="140" t="str">
        <f>IFERROR(VLOOKUP(D25,DB!A:I,9,0),"")</f>
        <v/>
      </c>
    </row>
    <row r="26" spans="1:12" ht="15" customHeight="1">
      <c r="A26" s="141"/>
      <c r="B26" s="128" t="str">
        <f>IFERROR(VLOOKUP(D26,DB!A:K,11,0),"")</f>
        <v/>
      </c>
      <c r="C26" s="128"/>
      <c r="D26" s="142"/>
      <c r="E26" s="129"/>
      <c r="F26" s="130"/>
      <c r="G26" s="131">
        <f ca="1">IFERROR(NOW()-F26,"-")</f>
        <v>45985.460227777781</v>
      </c>
      <c r="H26" s="130"/>
      <c r="I26" s="128" t="str">
        <f>IFERROR(VLOOKUP(D26,DB!A:F,6,0),"")</f>
        <v/>
      </c>
      <c r="J26" s="128" t="str">
        <f>IFERROR(VLOOKUP(D26,DB!A:G,7,0),"")</f>
        <v/>
      </c>
      <c r="K26" s="132"/>
      <c r="L26" s="133" t="str">
        <f>IFERROR(VLOOKUP(D26,DB!A:I,9,0),"")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160.46038981481979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1.0728087962997961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39109</v>
      </c>
      <c r="B5" s="18" t="str">
        <f>IFERROR(VLOOKUP(D5,DB!A:K,11,0),"")</f>
        <v>R2</v>
      </c>
      <c r="C5" s="18">
        <v>1</v>
      </c>
      <c r="D5" s="18" t="s">
        <v>39110</v>
      </c>
      <c r="E5" s="102" t="s">
        <v>39021</v>
      </c>
      <c r="F5" s="103">
        <v>45985.443229166667</v>
      </c>
      <c r="G5" s="104">
        <f ca="1">IFERROR(NOW()-F5,"-")</f>
        <v>1.6998611114104278E-2</v>
      </c>
      <c r="H5" s="150"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45985.460227777781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45985.460227777781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45985.460227777781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45985.460227777781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45985.460227777781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45985.460227777781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45985.460227777781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45985.460227777781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45985.460227777781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45985.460227777781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45985.460227777781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45985.460227777781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45985.460227777781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45985.460227777781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45985.460227777781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45985.460227777781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45985.460227777781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45985.460227777781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45985.460227777781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45985.460227777781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45985.460227777781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45985.460227777781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45985.460227777781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45985.460227777781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45985.460227777781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45985.460227777781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45985.460227777781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45985.460227777781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45985.460227777781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45985.460227777781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45985.460227777781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45985.460227777781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45985.460227777781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45985.460227777781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45985.460227777781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45985.460227777781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45985.460227777781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45985.460227777781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45985.460227777781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45985.460227777781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45985.460227777781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45985.460227777781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45985.460227777781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45985.460227777781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45985.460227777781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45985.460227777781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45985.460227777781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45985.460227777781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45985.460227777781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45985.460227777781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45985.460227777781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45985.460227777781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45985.460227777781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45985.460227777781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45985.460227777781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45985.460227777781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45985.460227777781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45985.460227777781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45985.460227777781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45985.460227777781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45985.460227777781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45985.460227777781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45985.460227777781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45985.460227777781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45985.460227777781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45985.460227777781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45985.460227777781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45985.460227777781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45985.460227777781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45985.460227777781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45985.460227777781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45985.460227777781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45985.460227777781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45985.460227777781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45985.460227777781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45985.460227777781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45985.460227777781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45985.460227777781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45985.460227777781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45985.460227777781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45985.460227777781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45985.460227777781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45985.460227777781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45985.460227777781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45985.460227777781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45985.460227777781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45985.460227777781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45985.460227777781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45985.460227777781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45985.460227777781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45985.460227777781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45985.460227777781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45985.460227777781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45985.460227777781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45985.460227777781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45985.460227777781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45985.460227777781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45985.460227777781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45985.460227777781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45985.460227777781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45985.460227777781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45985.460227777781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45985.460227777781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45985.460227777781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45985.460227777781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45985.460227777781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45985.460227777781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45985.460227777781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45985.460227777781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45985.460227777781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45985.460227777781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45985.460227777781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45985.460227777781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45985.460227777781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45985.460227777781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45985.460227777781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45985.460227777781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45985.460227777781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45985.460227777781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45985.460227777781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45985.460227777781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45985.460227777781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45985.460227777781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45985.460227777781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45985.460227777781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45985.460227777781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45985.460227777781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45985.460227777781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45985.460227777781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45985.460227777781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45985.460227777781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45985.460227777781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45985.460227777781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45985.460227777781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45985.460227777781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45985.460227777781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45985.460227777781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45985.460227777781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45985.460227777781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45985.460227777781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45985.460227777781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45985.460227777781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45985.460227777781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45985.460227777781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45985.460227777781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45985.460227777781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45985.460227777781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45985.460227777781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45985.460227777781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45985.460227777781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45985.460227777781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45985.460227777781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45985.460227777781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45985.460227777781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45985.460227777781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45985.460227777781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45985.460227777781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45985.460227777781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45985.460227777781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45985.460227777781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45985.460227777781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45985.460227777781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45985.460227777781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45985.460227777781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45985.460227777781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45985.460227777781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45985.460227777781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45985.460227777781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45985.460227777781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45985.460227777781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45985.460227777781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45985.460227777781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45985.460227777781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45985.460227777781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45985.460227777781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45985.460227777781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45985.460227777781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45985.460227777781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45985.460227777781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45985.460227777781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45985.460227777781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45985.460227777781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45985.460227777781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45985.460227777781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45985.460227777781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45985.460227777781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45985.460227777781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45985.460227777781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45985.460227777781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45985.460227777781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45985.460227777781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45985.460227777781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45985.460227777781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45985.460227777781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45985.460227777781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45985.460227777781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45985.460227777781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45985.460227777781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45985.460227777781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45985.460227777781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45985.460227777781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45985.460227777781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45985.460227777781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45985.460227777781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45985.460227777781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45985.460227777781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45985.460227777781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45985.460227777781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45985.460227777781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45985.460227777781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45985.460227777781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45985.460227777781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45985.460227777781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45985.460227777781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45985.460227777781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45985.460227777781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45985.460227777781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45985.460227777781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45985.460227777781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45985.460227777781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45985.460227777781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45985.460227777781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45985.460227777781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45985.460227777781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45985.460227777781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45985.460227777781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45985.460227777781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45985.460227777781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45985.460227777781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45985.460227777781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45985.460227777781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45985.460227777781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45985.460227777781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45985.460227777781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45985.460227777781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45985.460227777781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45985.460227777781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45985.460227777781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45985.460227777781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45985.460227777781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45985.460227777781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45985.460227777781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45985.460227777781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45985.460227777781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45985.460227777781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45985.460227777781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45985.460227777781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45985.460227777781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45985.460227777781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45985.460227777781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45985.460227777781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45985.460227777781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45985.460227777781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45985.460227777781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45985.460227777781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45985.460227777781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45985.460227777781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45985.460227777781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45985.460227777781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45985.460227777781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45985.460227777781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45985.460227777781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45985.460227777781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45985.460227777781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45985.460227777781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45985.460227777781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45985.460227777781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45985.460227777781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45985.460227777781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45985.460227777781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45985.460227777781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45985.460227777781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45985.460227777781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45985.460227777781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45985.460227777781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45985.460227777781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45985.460227777781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45985.460227777781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45985.460227777781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45985.460227777781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45985.460227777781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45985.460227777781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45985.460227777781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45985.460227777781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45985.460227777781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45985.460227777781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45985.460227777781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45985.460227777781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45985.460227777781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45985.460227777781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45985.460227777781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45985.460227777781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45985.460227777781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45985.460227777781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45985.460227777781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45985.460227777781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45985.460227777781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45985.460227777781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45985.460227777781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45985.460227777781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45985.460227777781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45985.460227777781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45985.460227777781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45985.460227777781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45985.460227777781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45985.460227777781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45985.460227777781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45985.460227777781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45985.460227777781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45985.460227777781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45985.460227777781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45985.460227777781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45985.460227777781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45985.460227777781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45985.460227777781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45985.460227777781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45985.460227777781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45985.460227777781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45985.460227777781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45985.460227777781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45985.460227777781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45985.460227777781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45985.460227777781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45985.460227777781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45985.460227777781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45985.460227777781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45985.460227777781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45985.460227777781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45985.460227777781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45985.460227777781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45985.460227777781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45985.460227777781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45985.460227777781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45985.460227777781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45985.460227777781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45985.460227777781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45985.460227777781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45985.460227777781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45985.460227777781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45985.460227777781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45985.460227777781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45985.460227777781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45985.460227777781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45985.460227777781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45985.460227777781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45985.460227777781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45985.460227777781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45985.460227777781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45985.460227777781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45985.460227777781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45985.460227777781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45985.460227777781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45985.460227777781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45985.460227777781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45985.460227777781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45985.460227777781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45985.460227777781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45985.460227777781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45985.460227777781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45985.460227777781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45985.460227777781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45985.460227777781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45985.460227777781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45985.460227777781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45985.460227777781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45985.460227777781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45985.460227777781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45985.460227777781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45985.460227777781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45985.460227777781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45985.460227777781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45985.460227777781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45985.460227777781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45985.460227777781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45985.460227777781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45985.460227777781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45985.460227777781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45985.460227777781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45985.460227777781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45985.460227777781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45985.460227777781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45985.460227777781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45985.460227777781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45985.460227777781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45985.460227777781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45985.460227777781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45985.460227777781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45985.460227777781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45985.460227777781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45985.460227777781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45985.460227777781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45985.460227777781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45985.460227777781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45985.460227777781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45985.460227777781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45985.460227777781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45985.460227777781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45985.460227777781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45985.460227777781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45985.460227777781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45985.460227777781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45985.460227777781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45985.460227777781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45985.460227777781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45985.460227777781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45985.460227777781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45985.460227777781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45985.460227777781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45985.460227777781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45985.460227777781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45985.460227777781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45985.460227777781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45985.460227777781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45985.460227777781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45985.460227777781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45985.460227777781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45985.460227777781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45985.460227777781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45985.460227777781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45985.460227777781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45985.460227777781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45985.460227777781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45985.460227777781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45985.460227777781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45985.460227777781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45985.460227777781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45985.460227777781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45985.460227777781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45985.460227777781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45985.460227777781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45985.460227777781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45985.460227777781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45985.460227777781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45985.460227777781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45985.460227777781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45985.460227777781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45985.460227777781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45985.460227777781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45985.460227777781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45985.460227777781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45985.460227777781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45985.460227777781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45985.460227777781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45985.460227777781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45985.460227777781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45985.460227777781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45985.460227777781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45985.460227777781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45985.460227777781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45985.460227777781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45985.460227777781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45985.460227777781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45985.460227777781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45985.460227777781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45985.460227777781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45985.460227777781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45985.460227777781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45985.460227777781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45985.460227777781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45985.460227777781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45985.460227777781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45985.460227777781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45985.460227777781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45985.460227777781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45985.460227777781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45985.460227777781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45985.460227777781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45985.460227777781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45985.460227777781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45985.460227777781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45985.460227777781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45985.460227777781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45985.460227777781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45985.460227777781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45985.460227777781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45985.460227777781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45985.460227777781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45985.460227777781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45985.460227777781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45985.460227777781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45985.460227777781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45985.460227777781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45985.460227777781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45985.460227777781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45985.460227777781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45985.460227777781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45985.460227777781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45985.460227777781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45985.460227777781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45985.460227777781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45985.460227777781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45985.460227777781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45985.460227777781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45985.460227777781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45985.460227777781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45985.460227777781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45985.460227777781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45985.460227777781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45985.460227777781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45985.460227777781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45985.460227777781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45985.460227777781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45985.460227777781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45985.460227777781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45985.460227777781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45985.460227777781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45985.460227777781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45985.460227777781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45985.460227777781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45985.460227777781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45985.460227777781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45985.460227777781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45985.460227777781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45985.460227777781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45985.460227777781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45985.460227777781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45985.460227777781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45985.460227777781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45985.460227777781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45985.460227777781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45985.460227777781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45985.460227777781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45985.460227777781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45985.460227777781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45985.460227777781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45985.460227777781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45985.460227777781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45985.460227777781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45985.460227777781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45985.460227777781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45985.460227777781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45985.460227777781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45985.460227777781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45985.460227777781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45985.460227777781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45985.460227777781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45985.460227777781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45985.460227777781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45985.460227777781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45985.460227777781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45985.460227777781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45985.460227777781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45985.460227777781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45985.460227777781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45985.460227777781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45985.460227777781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45985.460227777781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45985.460227777781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45985.460227777781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45985.460227777781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45985.460227777781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45985.460227777781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45985.460227777781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45985.460227777781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45985.460227777781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45985.460227777781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45985.460227777781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45985.460227777781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45985.460227777781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45985.460227777781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45985.460227777781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45985.460227777781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45985.460227777781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45985.460227777781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45985.460227777781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45985.460227777781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45985.460227777781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45985.460227777781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45985.460227777781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45985.460227777781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45985.460227777781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45985.460227777781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45985.460227777781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45985.460227777781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45985.460227777781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45985.460227777781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45985.460227777781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45985.460227777781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45985.460227777781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45985.460227777781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45985.460227777781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45985.460227777781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45985.460227777781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45985.460227777781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45985.460227777781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45985.460227777781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45985.460227777781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45985.460227777781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45985.460227777781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45985.460227777781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45985.460227777781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45985.460227777781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45985.460227777781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45985.460227777781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45985.460227777781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45985.460227777781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45985.460227777781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45985.460227777781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45985.460227777781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45985.460227777781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45985.460227777781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45985.460227777781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45985.460227777781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45985.460227777781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45985.460227777781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45985.460227777781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45985.460227777781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45985.460227777781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45985.460227777781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45985.460227777781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45985.460227777781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45985.460227777781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45985.460227777781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45985.460227777781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45985.460227777781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45985.460227777781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45985.460227777781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45985.460227777781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45985.460227777781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45985.460227777781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45985.460227777781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45985.460227777781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45985.460227777781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45985.460227777781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45985.460227777781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45985.460227777781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45985.460227777781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45985.460227777781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45985.460227777781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45985.460227777781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45985.460227777781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45985.460227777781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45985.460227777781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45985.460227777781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45985.460227777781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45985.460227777781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45985.460227777781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45985.460227777781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45985.460227777781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45985.460227777781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45985.460227777781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45985.460227777781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45985.460227777781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45985.460227777781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45985.460227777781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45985.460227777781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45985.460227777781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45985.460227777781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45985.460227777781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45985.460227777781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45985.460227777781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45985.460227777781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45985.460227777781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45985.460227777781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45985.460227777781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45985.460227777781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45985.460227777781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45985.460227777781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45985.460227777781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45985.460227777781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45985.460227777781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45985.460227777781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45985.460227777781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45985.460227777781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45985.460227777781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45985.460227777781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45985.460227777781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45985.460227777781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45985.460227777781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45985.460227777781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45985.460227777781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45985.460227777781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45985.460227777781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45985.460227777781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45985.460227777781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45985.460227777781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45985.460227777781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45985.460227777781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45985.460227777781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45985.460227777781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45985.460227777781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45985.460227777781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45985.460227777781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45985.460227777781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45985.460227777781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45985.460227777781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45985.460227777781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45985.460227777781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45985.460227777781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45985.460227777781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45985.460227777781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45985.460227777781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45985.460227777781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45985.460227777781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45985.460227777781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45985.460227777781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45985.460227777781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45985.460227777781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45985.460227777781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45985.460227777781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45985.460227777781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45985.460227777781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45985.460227777781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45985.460227777781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45985.460227777781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45985.460227777781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45985.460227777781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45985.460227777781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45985.460227777781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45985.460227777781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45985.460227777781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45985.460227777781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45985.460227777781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45985.460227777781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45985.460227777781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45985.460227777781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45985.460227777781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45985.460227777781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45985.460227777781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45985.460227777781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45985.460227777781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45985.460227777781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45985.460227777781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45985.460227777781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45985.460227777781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45985.460227777781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45985.460227777781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45985.460227777781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45985.460227777781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45985.460227777781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45985.460227777781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45985.460227777781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45985.460227777781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45985.460227777781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45985.460227777781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45985.460227777781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45985.460227777781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45985.460227777781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45985.460227777781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45985.460227777781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45985.460227777781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45985.460227777781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45985.460227777781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45985.460227777781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45985.460227777781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45985.460227777781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45985.460227777781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45985.460227777781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45985.460227777781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45985.460227777781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45985.460227777781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45985.460227777781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45985.460227777781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45985.460227777781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45985.460227777781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45985.460227777781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45985.460227777781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45985.460227777781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45985.460227777781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45985.460227777781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45985.460227777781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45985.460227777781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45985.460227777781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45985.460227777781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45985.460227777781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45985.460227777781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45985.460227777781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45985.460227777781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45985.460227777781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45985.460227777781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45985.460227777781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45985.460227777781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45985.460227777781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45985.460227777781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45985.460227777781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45985.460227777781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45985.460227777781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45985.460227777781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45985.460227777781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45985.460227777781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45985.460227777781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45985.460227777781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45985.460227777781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45985.460227777781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45985.460227777781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45985.460227777781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45985.460227777781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45985.460227777781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45985.460227777781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45985.460227777781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45985.460227777781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45985.460227777781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45985.460227777781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45985.460227777781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45985.460227777781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45985.460227777781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45985.460227777781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45985.460227777781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45985.460227777781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45985.460227777781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45985.460227777781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45985.460227777781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45985.460227777781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45985.460227777781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45985.460227777781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45985.460227777781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45985.460227777781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45985.460227777781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45985.460227777781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45985.460227777781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45985.460227777781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45985.460227777781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45985.460227777781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45985.460227777781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45985.460227777781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45985.460227777781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45985.460227777781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45985.460227777781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45985.460227777781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45985.460227777781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45985.460227777781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45985.460227777781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45985.460227777781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45985.460227777781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45985.460227777781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45985.460227777781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45985.460227777781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45985.460227777781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45985.460227777781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45985.460227777781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45985.460227777781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45985.460227777781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45985.460227777781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45985.460227777781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45985.460227777781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45985.460227777781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45985.460227777781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45985.460227777781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45985.460227777781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45985.460227777781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45985.460227777781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45985.460227777781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45985.460227777781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45985.460227777781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45985.460227777781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45985.460227777781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45985.460227777781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45985.460227777781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45985.460227777781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45985.460227777781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45985.460227777781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45985.460227777781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45985.460227777781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45985.460227777781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45985.460227777781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45985.460227777781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45985.460227777781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45985.460227777781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45985.460227777781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45985.460227777781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45985.460227777781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45985.460227777781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45985.460227777781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45985.460227777781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45985.460227777781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45985.460227777781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45985.460227777781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45985.460227777781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45985.460227777781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45985.460227777781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45985.460227777781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45985.460227777781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45985.460227777781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45985.460227777781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45985.460227777781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45985.460227777781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45985.460227777781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45985.460227777781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45985.460227777781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45985.460227777781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45985.460227777781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45985.460227777781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45985.460227777781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45985.460227777781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45985.460227777781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45985.460227777781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45985.460227777781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45985.460227777781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45985.460227777781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45985.460227777781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45985.460227777781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45985.460227777781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45985.460227777781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45985.460227777781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45985.460227777781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45985.460227777781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45985.460227777781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45985.460227777781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45985.460227777781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45985.460227777781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45985.460227777781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45985.460227777781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45985.460227777781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45985.460227777781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45985.460227777781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45985.460227777781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45985.460227777781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45985.460227777781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45985.460227777781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45985.460227777781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45985.460227777781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45985.460227777781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45985.460227777781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45985.460227777781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45985.460227777781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45985.460227777781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45985.460227777781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45985.460227777781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45985.460227777781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45985.460227777781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45985.460227777781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45985.460227777781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45985.460227777781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45985.460227777781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45985.460227777781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45985.460227777781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45985.460227777781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45985.460227777781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45985.460227777781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45985.460227777781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45985.460227777781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45985.460227777781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45985.460227777781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45985.460227777781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45985.460227777781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45985.460227777781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45985.460227777781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45985.460227777781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45985.460227777781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45985.460227777781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45985.460227777781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45985.460227777781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45985.460227777781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45985.460227777781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45985.460227777781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45985.460227777781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45985.460227777781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45985.460227777781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45985.460227777781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45985.460227777781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45985.460227777781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45985.460227777781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45985.460227777781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45985.460227777781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45985.460227777781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45985.460227777781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45985.460227777781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45985.460227777781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45985.460227777781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45985.460227777781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45985.460227777781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45985.460227777781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45985.460227777781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45985.460227777781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45985.460227777781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45985.460227777781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45985.460227777781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45985.460227777781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45985.460227777781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45985.460227777781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45985.460227777781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45985.460227777781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45985.460227777781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45985.460227777781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45985.460227777781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45985.460227777781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45985.460227777781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45985.460227777781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45985.460227777781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45985.460227777781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45985.460227777781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45985.460227777781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45985.460227777781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45985.460227777781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45985.460227777781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45985.460227777781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45985.460227777781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45985.460227777781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45985.460227777781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45985.460227777781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45985.460227777781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45985.460227777781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45985.460227777781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45985.460227777781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45985.460227777781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45985.460227777781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45985.460227777781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45985.460227777781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45985.460227777781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45985.460227777781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45985.460227777781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45985.460227777781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45985.460227777781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45985.460227777781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45985.460227777781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45985.460227777781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45985.460227777781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45985.460227777781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45985.460227777781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45985.460227777781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45985.460227777781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45985.460227777781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45985.460227777781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45985.460227777781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45985.460227777781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45985.460227777781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45985.460227777781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45985.460227777781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45985.460227777781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45985.460227777781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45985.460227777781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45985.460227777781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45985.460227777781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45985.460227777781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45985.460227777781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45985.460227777781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45985.460227777781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45985.460227777781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45985.460227777781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45985.460227777781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45985.460227777781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45985.460227777781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45985.460227777781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45985.460227777781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45985.460227777781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45985.460227777781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45985.460227777781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45985.460227777781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45985.460227777781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45985.460227777781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45985.460227777781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45985.460227777781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45985.460227777781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45985.460227777781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45985.460227777781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45985.460227777781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45985.460227777781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45985.460227777781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45985.460227777781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45985.460227777781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45985.460227777781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45985.460227777781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45985.460227777781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45985.460227777781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45985.460227777781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45985.460227777781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45985.460227777781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45985.460227777781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45985.460227777781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45985.460227777781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45985.460227777781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45985.460227777781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45985.460227777781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45985.460227777781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45985.460227777781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45985.460227777781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45985.460227777781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45985.460227777781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45985.460227777781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45985.460227777781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45985.460227777781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45985.460227777781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45985.460227777781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45985.460227777781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45985.460227777781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45985.460227777781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45985.460227777781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45985.460227777781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45985.460227777781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45985.460227777781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45985.460227777781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45985.460227777781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45985.460227777781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45985.460227777781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45985.460227777781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45985.460227777781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45985.460227777781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45985.460227777781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45985.460227777781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45985.460227777781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45985.460227777781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45985.460227777781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45985.460227777781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45985.460227777781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45985.460227777781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45985.460227777781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45985.460227777781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45985.460227777781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45985.460227777781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281.97951018518506</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0.96711435185716255</v>
      </c>
      <c r="H3" s="95">
        <v>45983.94866898148</v>
      </c>
      <c r="I3" s="113" t="str">
        <f>IFERROR(VLOOKUP(D3,DB!A:F,6,0),"")</f>
        <v>Sceco</v>
      </c>
      <c r="J3" s="113" t="str">
        <f>IFERROR(VLOOKUP(D3,DB!A:G,7,0),"")</f>
        <v>In progress</v>
      </c>
      <c r="K3" s="97" t="s">
        <v>39116</v>
      </c>
      <c r="L3" s="91" t="str">
        <f>IFERROR(VLOOKUP(D3,DB!A:I,9,0),"")</f>
        <v>Latis</v>
      </c>
    </row>
    <row r="4" spans="1:16" s="98" customFormat="1" ht="15" customHeight="1">
      <c r="A4" s="113" t="s">
        <v>39117</v>
      </c>
      <c r="B4" s="113" t="str">
        <f>IFERROR(VLOOKUP(D4,DB!A:K,11,0),"")</f>
        <v>R4</v>
      </c>
      <c r="C4" s="93">
        <v>1</v>
      </c>
      <c r="D4" s="91" t="s">
        <v>7007</v>
      </c>
      <c r="E4" s="94" t="s">
        <v>39021</v>
      </c>
      <c r="F4" s="95"/>
      <c r="G4" s="96">
        <f ca="1">IFERROR(NOW()-F4,"")</f>
        <v>45985.460227777781</v>
      </c>
      <c r="H4" s="95">
        <v>45985.356944444444</v>
      </c>
      <c r="I4" s="113" t="str">
        <f>IFERROR(VLOOKUP(D4,DB!A:F,6,0),"")</f>
        <v>SCECO</v>
      </c>
      <c r="J4" s="113" t="str">
        <f>IFERROR(VLOOKUP(D4,DB!A:G,7,0),"")</f>
        <v>Good</v>
      </c>
      <c r="K4" s="97" t="s">
        <v>39118</v>
      </c>
      <c r="L4" s="91" t="str">
        <f>IFERROR(VLOOKUP(D4,DB!A:I,9,0),"")</f>
        <v>Zain</v>
      </c>
    </row>
    <row r="5" spans="1:16" ht="15" customHeight="1">
      <c r="A5" s="113" t="s">
        <v>39119</v>
      </c>
      <c r="B5" s="113" t="str">
        <f>IFERROR(VLOOKUP(D5,DB!A:K,11,0),"")</f>
        <v>R4</v>
      </c>
      <c r="C5" s="93">
        <v>1</v>
      </c>
      <c r="D5" s="91" t="s">
        <v>37635</v>
      </c>
      <c r="E5" s="94" t="s">
        <v>39021</v>
      </c>
      <c r="F5" s="95">
        <v>45985.358900462961</v>
      </c>
      <c r="G5" s="96">
        <f t="shared" ref="G5:G26" ca="1" si="0">IFERROR(NOW()-F5,"")</f>
        <v>0.10132731482008239</v>
      </c>
      <c r="H5" s="95">
        <v>45985.352777777778</v>
      </c>
      <c r="I5" s="113" t="str">
        <f>IFERROR(VLOOKUP(D5,DB!A:F,6,0),"")</f>
        <v>SCECO</v>
      </c>
      <c r="J5" s="113" t="str">
        <f>IFERROR(VLOOKUP(D5,DB!A:G,7,0),"")</f>
        <v>Dead</v>
      </c>
      <c r="K5" s="97" t="s">
        <v>39120</v>
      </c>
      <c r="L5" s="91" t="str">
        <f>IFERROR(VLOOKUP(D5,DB!A:I,9,0),"")</f>
        <v>Latis</v>
      </c>
    </row>
    <row r="6" spans="1:16" ht="15" customHeight="1">
      <c r="A6" s="113" t="s">
        <v>39121</v>
      </c>
      <c r="B6" s="113" t="str">
        <f>IFERROR(VLOOKUP(D6,DB!A:K,11,0),"")</f>
        <v>R4</v>
      </c>
      <c r="C6" s="93">
        <v>1</v>
      </c>
      <c r="D6" s="91" t="s">
        <v>29421</v>
      </c>
      <c r="E6" s="94" t="s">
        <v>39021</v>
      </c>
      <c r="F6" s="95">
        <v>45985.355081018519</v>
      </c>
      <c r="G6" s="96">
        <f t="shared" ca="1" si="0"/>
        <v>0.10514675926242489</v>
      </c>
      <c r="H6" s="95">
        <v>45985.348611111112</v>
      </c>
      <c r="I6" s="113" t="str">
        <f>IFERROR(VLOOKUP(D6,DB!A:F,6,0),"")</f>
        <v>SCECO</v>
      </c>
      <c r="J6" s="113" t="str">
        <f>IFERROR(VLOOKUP(D6,DB!A:G,7,0),"")</f>
        <v>Vandalized</v>
      </c>
      <c r="K6" s="97" t="s">
        <v>39122</v>
      </c>
      <c r="L6" s="91" t="str">
        <f>IFERROR(VLOOKUP(D6,DB!A:I,9,0),"")</f>
        <v>Latis</v>
      </c>
    </row>
    <row r="7" spans="1:16" ht="15" customHeight="1">
      <c r="A7" s="113" t="s">
        <v>39123</v>
      </c>
      <c r="B7" s="113" t="str">
        <f>IFERROR(VLOOKUP(D7,DB!A:K,11,0),"")</f>
        <v>R4</v>
      </c>
      <c r="C7" s="93">
        <v>4</v>
      </c>
      <c r="D7" s="91" t="s">
        <v>30442</v>
      </c>
      <c r="E7" s="94" t="s">
        <v>39021</v>
      </c>
      <c r="F7" s="95">
        <v>45985.346631944441</v>
      </c>
      <c r="G7" s="96">
        <f t="shared" ca="1" si="0"/>
        <v>0.11359583333978662</v>
      </c>
      <c r="H7" s="95">
        <v>45985.448993055557</v>
      </c>
      <c r="I7" s="113" t="str">
        <f>IFERROR(VLOOKUP(D7,DB!A:F,6,0),"")</f>
        <v>SCECO</v>
      </c>
      <c r="J7" s="113" t="str">
        <f>IFERROR(VLOOKUP(D7,DB!A:G,7,0),"")</f>
        <v>Dead</v>
      </c>
      <c r="K7" s="97" t="s">
        <v>39124</v>
      </c>
      <c r="L7" s="91" t="str">
        <f>IFERROR(VLOOKUP(D7,DB!A:I,9,0),"")</f>
        <v>Latis</v>
      </c>
    </row>
    <row r="8" spans="1:16" ht="15" customHeight="1">
      <c r="A8" s="113"/>
      <c r="B8" s="113" t="str">
        <f>IFERROR(VLOOKUP(D8,DB!A:K,11,0),"")</f>
        <v/>
      </c>
      <c r="C8" s="93"/>
      <c r="D8" s="91"/>
      <c r="E8" s="94"/>
      <c r="F8" s="95"/>
      <c r="G8" s="96">
        <f t="shared" ca="1" si="0"/>
        <v>45985.460227777781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45985.460227777781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45985.460227777781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45985.460227777781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45985.460227777781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45985.460227777781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45985.460227777781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45985.460227777781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45985.460227777781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45985.460227777781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45985.460227777781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45985.460227777781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45985.460227777781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45985.460227777781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45985.460227777781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45985.460227777781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45985.460227777781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45985.460227777781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45985.460227777781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ref="G27:G90" ca="1" si="1">IFERROR(NOW()-F27,"")</f>
        <v>45985.460227777781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45985.460227777781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45985.460227777781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45985.460227777781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45985.460227777781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45985.460227777781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45985.460227777781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45985.460227777781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45985.460227777781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45985.460227777781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45985.460227777781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45985.460227777781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45985.460227777781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45985.460227777781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45985.460227777781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45985.460227777781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45985.460227777781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45985.460227777781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45985.460227777781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45985.460227777781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45985.460227777781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45985.460227777781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45985.460227777781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45985.460227777781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45985.460227777781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45985.460227777781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45985.460227777781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45985.460227777781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45985.460227777781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45985.460227777781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45985.460227777781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45985.460227777781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45985.460227777781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45985.460227777781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45985.460227777781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45985.460227777781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45985.460227777781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45985.460227777781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45985.460227777781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45985.460227777781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45985.460227777781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45985.460227777781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45985.460227777781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45985.460227777781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45985.460227777781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45985.460227777781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45985.460227777781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45985.460227777781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45985.460227777781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45985.460227777781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45985.460227777781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45985.460227777781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45985.460227777781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45985.460227777781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45985.460227777781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45985.460227777781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45985.460227777781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45985.460227777781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45985.460227777781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45985.460227777781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45985.460227777781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45985.460227777781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45985.460227777781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45985.460227777781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ref="G91:G154" ca="1" si="2">IFERROR(NOW()-F91,"")</f>
        <v>45985.460227777781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45985.460227777781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45985.460227777781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45985.460227777781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45985.460227777781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45985.460227777781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45985.460227777781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45985.460227777781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45985.460227777781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45985.460227777781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45985.460227777781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45985.460227777781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45985.460227777781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45985.460227777781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45985.460227777781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45985.460227777781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45985.460227777781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45985.460227777781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45985.460227777781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45985.460227777781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45985.460227777781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45985.460227777781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45985.460227777781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45985.460227777781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45985.460227777781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45985.460227777781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45985.460227777781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45985.460227777781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45985.460227777781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45985.460227777781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45985.460227777781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45985.460227777781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45985.460227777781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45985.460227777781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45985.460227777781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45985.460227777781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45985.460227777781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45985.460227777781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45985.460227777781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45985.460227777781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45985.460227777781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45985.460227777781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45985.460227777781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45985.460227777781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45985.460227777781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45985.460227777781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45985.460227777781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45985.460227777781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45985.460227777781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45985.460227777781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45985.460227777781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45985.460227777781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45985.460227777781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45985.460227777781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45985.460227777781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45985.460227777781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45985.460227777781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45985.460227777781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45985.460227777781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45985.460227777781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45985.460227777781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45985.460227777781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45985.460227777781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45985.460227777781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ref="G155:G218" ca="1" si="3">IFERROR(NOW()-F155,"")</f>
        <v>45985.460227777781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45985.460227777781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45985.460227777781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45985.460227777781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45985.460227777781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45985.460227777781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45985.460227777781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45985.460227777781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45985.460227777781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45985.460227777781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45985.460227777781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45985.460227777781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45985.460227777781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45985.460227777781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45985.460227777781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45985.460227777781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45985.460227777781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45985.460227777781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45985.460227777781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45985.460227777781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45985.460227777781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45985.460227777781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45985.460227777781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45985.460227777781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45985.460227777781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45985.460227777781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45985.460227777781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45985.460227777781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45985.460227777781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45985.460227777781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45985.460227777781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45985.460227777781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45985.460227777781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45985.460227777781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45985.460227777781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45985.460227777781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45985.460227777781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45985.460227777781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45985.460227777781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45985.460227777781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45985.460227777781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45985.460227777781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45985.460227777781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45985.460227777781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45985.460227777781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45985.460227777781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45985.460227777781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45985.460227777781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45985.460227777781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45985.460227777781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45985.460227777781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45985.460227777781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45985.460227777781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45985.460227777781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45985.460227777781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45985.460227777781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45985.460227777781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45985.460227777781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45985.460227777781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45985.460227777781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45985.460227777781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45985.460227777781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45985.460227777781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45985.460227777781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ref="G219:G282" ca="1" si="4">IFERROR(NOW()-F219,"")</f>
        <v>45985.460227777781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45985.460227777781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45985.460227777781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45985.460227777781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45985.460227777781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45985.460227777781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45985.460227777781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45985.460227777781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45985.460227777781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45985.460227777781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45985.460227777781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45985.460227777781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45985.460227777781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45985.460227777781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45985.460227777781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45985.460227777781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45985.460227777781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45985.460227777781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45985.460227777781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45985.460227777781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45985.460227777781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45985.460227777781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45985.460227777781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45985.460227777781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45985.460227777781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45985.460227777781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45985.460227777781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45985.460227777781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45985.460227777781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45985.460227777781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45985.460227777781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45985.460227777781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45985.460227777781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45985.460227777781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45985.460227777781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45985.460227777781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45985.460227777781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45985.460227777781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45985.460227777781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45985.460227777781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45985.460227777781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45985.460227777781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45985.460227777781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45985.460227777781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45985.460227777781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45985.460227777781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45985.460227777781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45985.460227777781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45985.460227777781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45985.460227777781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45985.460227777781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45985.460227777781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45985.460227777781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45985.460227777781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45985.460227777781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45985.460227777781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45985.460227777781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45985.460227777781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45985.460227777781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45985.460227777781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45985.460227777781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45985.460227777781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45985.460227777781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45985.460227777781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ref="G283:G346" ca="1" si="5">IFERROR(NOW()-F283,"")</f>
        <v>45985.460227777781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45985.460227777781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45985.460227777781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45985.460227777781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45985.460227777781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45985.460227777781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45985.460227777781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45985.460227777781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45985.460227777781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45985.460227777781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45985.460227777781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45985.460227777781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45985.460227777781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45985.460227777781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45985.460227777781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45985.460227777781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45985.460227777781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45985.460227777781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45985.460227777781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45985.460227777781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45985.460227777781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45985.460227777781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45985.460227777781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45985.460227777781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45985.460227777781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45985.460227777781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45985.460227777781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45985.460227777781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45985.460227777781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45985.460227777781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45985.460227777781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45985.460227777781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45985.460227777781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45985.460227777781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45985.460227777781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45985.460227777781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45985.460227777781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45985.460227777781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45985.460227777781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45985.460227777781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45985.460227777781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45985.460227777781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45985.460227777781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45985.460227777781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45985.460227777781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45985.460227777781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45985.460227777781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45985.460227777781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45985.460227777781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45985.460227777781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45985.460227777781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45985.460227777781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45985.460227777781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45985.460227777781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45985.460227777781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45985.460227777781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45985.460227777781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45985.460227777781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45985.460227777781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45985.460227777781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45985.460227777781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45985.460227777781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45985.460227777781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45985.460227777781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ref="G347:G392" ca="1" si="6">IFERROR(NOW()-F347,"")</f>
        <v>45985.460227777781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45985.460227777781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45985.460227777781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45985.460227777781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45985.460227777781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45985.460227777781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45985.460227777781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45985.460227777781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45985.460227777781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45985.460227777781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45985.460227777781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45985.460227777781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45985.460227777781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45985.460227777781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45985.460227777781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45985.460227777781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45985.460227777781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45985.460227777781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45985.460227777781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45985.460227777781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45985.460227777781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45985.460227777781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45985.460227777781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45985.460227777781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45985.460227777781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45985.460227777781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45985.460227777781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45985.460227777781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45985.460227777781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45985.460227777781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45985.460227777781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45985.460227777781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45985.460227777781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45985.460227777781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45985.460227777781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45985.460227777781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45985.460227777781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45985.460227777781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45985.460227777781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45985.460227777781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45985.460227777781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45985.460227777781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45985.460227777781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45985.460227777781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45985.460227777781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45985.460227777781</v>
      </c>
      <c r="H392" s="95"/>
      <c r="I392" s="113" t="str">
        <f>IFERROR(VLOOKUP(D392,DB!A:F,6,0),"")</f>
        <v/>
      </c>
      <c r="J392" s="113" t="str">
        <f>IFERROR(VLOOKUP(D392,DB!A:G,7,0),"")</f>
        <v/>
      </c>
      <c r="K392" s="97"/>
      <c r="L392" s="91" t="str">
        <f>IFERROR(VLOOKUP(D392,DB!A:I,9,0),"")</f>
        <v/>
      </c>
    </row>
  </sheetData>
  <dataValidations count="2">
    <dataValidation allowBlank="1" showInputMessage="1" showErrorMessage="1" sqref="E1" xr:uid="{A4F81451-56CC-4543-9497-104C4E44EE4B}"/>
    <dataValidation type="list" allowBlank="1" showInputMessage="1" showErrorMessage="1" sqref="E2:E3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93.628167592592945</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39024</v>
      </c>
      <c r="F3" s="38">
        <v>45926.188877314817</v>
      </c>
      <c r="G3" s="108">
        <f t="shared" ref="G3" ca="1" si="0">IFERROR(NOW()-F3,"")</f>
        <v>59.27135046296462</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39024</v>
      </c>
      <c r="F4" s="110">
        <v>45948.661111111112</v>
      </c>
      <c r="G4" s="111">
        <f t="shared" ref="G4" ca="1" si="1">IFERROR(NOW()-F4,"")</f>
        <v>36.799116666668851</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4.0869291666676872</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2</v>
      </c>
      <c r="D6" s="109" t="s">
        <v>38510</v>
      </c>
      <c r="E6" s="109" t="s">
        <v>39021</v>
      </c>
      <c r="F6" s="122">
        <v>45985.439456018517</v>
      </c>
      <c r="G6" s="111">
        <f ca="1">IFERROR(NOW()-F6,"")</f>
        <v>2.0771759263880085E-2</v>
      </c>
      <c r="H6" s="122">
        <v>45985.430277777778</v>
      </c>
      <c r="I6" s="109" t="str">
        <f>IFERROR(VLOOKUP(D6,DB!A:F,6,0),"")</f>
        <v>Generator-SG</v>
      </c>
      <c r="J6" s="109" t="str">
        <f>IFERROR(VLOOKUP(D6,DB!A:G,7,0),"")</f>
        <v>Vandalized</v>
      </c>
      <c r="K6" s="109" t="s">
        <v>39134</v>
      </c>
      <c r="L6" s="109" t="str">
        <f>IFERROR(VLOOKUP(D6,DB!A:I,9,0),"")</f>
        <v>Latis</v>
      </c>
    </row>
    <row r="7" spans="1:13">
      <c r="A7" s="109"/>
      <c r="B7" s="109" t="str">
        <f>IFERROR(VLOOKUP(D7,DB!A:K,11,0),"")</f>
        <v/>
      </c>
      <c r="C7" s="109"/>
      <c r="D7" s="143"/>
      <c r="E7" s="109"/>
      <c r="F7" s="109"/>
      <c r="G7" s="111">
        <f ca="1">IFERROR(NOW()-F7,"")</f>
        <v>45985.460227777781</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45985.460227777781</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45985.460227777781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45985.460227777781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45985.460227777781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45985.460227777781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45985.460227777781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45985.460227777781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45985.460227777781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45985.460227777781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45985.460227777781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45985.460227777781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45985.460227777781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45985.460227777781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45985.460227777781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45985.460227777781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45985.460227777781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45985.460227777781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45985.460227777781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45985.460227777781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45985.460227777781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45985.460227777781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45985.460227777781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45985.460227777781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45985.460227777781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45985.460227777781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45985.460227777781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45985.460227777781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45985.460227777781</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45985.460227777781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45985.460227777781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45985.460227777781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45985.460227777781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45985.460227777781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45985.460227777781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45985.460227777781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45985.460227777781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45985.460227777781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45985.460227777781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45985.460227777781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45985.460227777781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45985.460227777781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45985.460227777781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45985.460227777781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45985.460227777781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45985.460227777781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45985.460227777781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45985.460227777781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45985.460227777781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45985.460227777781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45985.460227777781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45985.460227777781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45985.460227777781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45985.460227777781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45985.460227777781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45985.460227777781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45985.460227777781</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45985.460227777781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45985.460227777781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45985.460227777781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45985.460227777781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45985.460227777781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45985.460227777781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45985.460227777781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45985.460227777781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45985.460227777781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45985.460227777781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45985.460227777781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45985.460227777781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45985.460227777781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45985.460227777781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45985.460227777781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45985.460227777781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45985.460227777781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45985.460227777781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45985.460227777781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45985.460227777781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45985.460227777781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45985.460227777781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45985.460227777781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45985.460227777781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45985.460227777781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45985.460227777781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45985.460227777781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45985.460227777781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45985.460227777781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45985.460227777781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45985.460227777781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45985.460227777781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45985.460227777781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45985.460227777781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45985.460227777781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45985.460227777781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45985.460227777781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45985.460227777781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45985.460227777781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45985.460227777781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45985.460227777781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45985.460227777781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