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433" documentId="13_ncr:1_{F6CB121F-512D-4AA6-A0C1-0FB36C537598}" xr6:coauthVersionLast="47" xr6:coauthVersionMax="47" xr10:uidLastSave="{02F02E0B-C3E9-4BBA-BB0D-5A4923E8C562}"/>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G5"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5" i="5"/>
  <c r="B6" i="5"/>
  <c r="B7" i="5"/>
  <c r="B8" i="5"/>
  <c r="B9" i="5"/>
  <c r="B10" i="5"/>
  <c r="B11" i="5"/>
  <c r="B12" i="5"/>
  <c r="B13" i="5"/>
  <c r="B14" i="5"/>
  <c r="B15" i="5"/>
  <c r="B16" i="5"/>
  <c r="B17" i="5"/>
  <c r="B18" i="5"/>
  <c r="B19" i="5"/>
  <c r="B20"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<sst xmlns="http://schemas.openxmlformats.org/spreadsheetml/2006/main" count="180278" uniqueCount="39123">
  <si>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</si>
  <si>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</si>
  <si>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</si>
  <si>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</si>
  <si>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</si>
  <si>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</si>
  <si>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</si>
  <si>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</si>
  <si>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</si>
  <si>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</si>
  <si>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</si>
  <si>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</si>
  <si>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</si>
  <si>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</si>
  <si>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</si>
  <si>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</si>
  <si>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</si>
  <si>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</si>
  <si>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</si>
  <si>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</si>
  <si>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</si>
  <si>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</si>
  <si>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</si>
  <si>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</si>
  <si>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</si>
  <si>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</si>
  <si>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</si>
  <si>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</si>
  <si>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</si>
  <si>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</si>
  <si>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</si>
  <si>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</si>
  <si>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</si>
  <si>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</si>
  <si>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</si>
  <si>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</si>
  <si>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</si>
  <si>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</si>
  <si>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</si>
  <si>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</si>
  <si>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</si>
  <si>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</si>
  <si>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</si>
  <si>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</si>
  <si>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</si>
  <si>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</si>
  <si>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</si>
  <si>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</si>
  <si>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</si>
  <si>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</si>
  <si>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</si>
  <si>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</si>
  <si>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</si>
  <si>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</si>
  <si>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</si>
  <si>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</si>
  <si>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</si>
  <si>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</si>
  <si>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</si>
  <si>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</si>
  <si>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</si>
  <si>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</si>
  <si>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</si>
  <si>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</si>
  <si>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</si>
  <si>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</si>
  <si>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</si>
  <si>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</si>
  <si>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</si>
  <si>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</si>
  <si>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</si>
  <si>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</si>
  <si>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</si>
  <si>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</si>
  <si>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</si>
  <si>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</si>
  <si>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</si>
  <si>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</si>
  <si>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</si>
  <si>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</si>
  <si>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</si>
  <si>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</si>
  <si>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</si>
  <si>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</si>
  <si>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</si>
  <si>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</si>
  <si>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</si>
  <si>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</si>
  <si>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</si>
  <si>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</si>
  <si>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</si>
  <si>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</si>
  <si>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</si>
  <si>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</si>
  <si>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</si>
  <si>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</si>
  <si>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</si>
  <si>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</si>
  <si>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</si>
  <si>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</si>
  <si>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</si>
  <si>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</si>
  <si>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</si>
  <si>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</si>
  <si>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</si>
  <si>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</si>
  <si>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</si>
  <si>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</si>
  <si>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</si>
  <si>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</si>
  <si>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</si>
  <si>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</si>
  <si>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</si>
  <si>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</si>
  <si>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</si>
  <si>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</si>
  <si>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</si>
  <si>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</si>
  <si>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</si>
  <si>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</si>
  <si>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</si>
  <si>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</si>
  <si>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</si>
  <si>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</si>
  <si>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</si>
  <si>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</si>
  <si>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</si>
  <si>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</si>
  <si>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</si>
  <si>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</si>
  <si>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</si>
  <si>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</si>
  <si>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</si>
  <si>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</si>
  <si>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</si>
  <si>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</si>
  <si>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</si>
  <si>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</si>
  <si>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</si>
  <si>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</si>
  <si>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</si>
  <si>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</si>
  <si>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</si>
  <si>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</si>
  <si>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</si>
  <si>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</si>
  <si>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</si>
  <si>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</si>
  <si>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</si>
  <si>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</si>
  <si>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</si>
  <si>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</si>
  <si>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</si>
  <si>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</si>
  <si>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</si>
  <si>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</si>
  <si>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</si>
  <si>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</si>
  <si>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</si>
  <si>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</si>
  <si>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</si>
  <si>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</si>
  <si>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</si>
  <si>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</si>
  <si>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</si>
  <si>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</si>
  <si>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</si>
  <si>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</si>
  <si>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</si>
  <si>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</si>
  <si>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</si>
  <si>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</si>
  <si>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</si>
  <si>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</si>
  <si>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</si>
  <si>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</si>
  <si>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</si>
  <si>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</si>
  <si>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</si>
  <si>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</si>
  <si>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</si>
  <si>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</si>
  <si>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</si>
  <si>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</si>
  <si>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</si>
  <si>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</si>
  <si>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</si>
  <si>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</si>
  <si>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</si>
  <si>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</si>
  <si>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</si>
  <si>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</si>
  <si>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</si>
  <si>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</si>
  <si>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</si>
  <si>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</si>
  <si>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</si>
  <si>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</si>
  <si>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</si>
  <si>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</si>
  <si>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</si>
  <si>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</si>
  <si>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</si>
  <si>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</si>
  <si>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</si>
  <si>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</si>
  <si>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</si>
  <si>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</si>
  <si>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</si>
  <si>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</si>
  <si>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</si>
  <si>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</si>
  <si>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</si>
  <si>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</si>
  <si>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</si>
  <si>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</si>
  <si>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</si>
  <si>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</si>
  <si>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</si>
  <si>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</si>
  <si>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</si>
  <si>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</si>
  <si>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</si>
  <si>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</si>
  <si>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</si>
  <si>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</si>
  <si>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</si>
  <si>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</si>
  <si>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</si>
  <si>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</si>
  <si>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</si>
  <si>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</si>
  <si>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</si>
  <si>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</si>
  <si>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</si>
  <si>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</si>
  <si>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</si>
  <si>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</si>
  <si>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</si>
  <si>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</si>
  <si>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</si>
  <si>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</si>
  <si>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</si>
  <si>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</si>
  <si>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</si>
  <si>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</si>
  <si>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</si>
  <si>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</si>
  <si>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</si>
  <si>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</si>
  <si>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</si>
  <si>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</si>
  <si>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</si>
  <si>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</si>
  <si>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</si>
  <si>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</si>
  <si>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</si>
  <si>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</si>
  <si>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</si>
  <si>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</si>
  <si>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</si>
  <si>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</si>
  <si>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</si>
  <si>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</si>
  <si>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</si>
  <si>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</si>
  <si>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</si>
  <si>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</si>
  <si>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</si>
  <si>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</si>
  <si>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</si>
  <si>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</si>
  <si>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</si>
  <si>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</si>
  <si>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</si>
  <si>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</si>
  <si>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</si>
  <si>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</si>
  <si>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</si>
  <si>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</si>
  <si>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</si>
  <si>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</si>
  <si>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</si>
  <si>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</si>
  <si>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</si>
  <si>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</si>
  <si>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</si>
  <si>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</si>
  <si>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</si>
  <si>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</si>
  <si>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</si>
  <si>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</si>
  <si>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</si>
  <si>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</si>
  <si>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</si>
  <si>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</si>
  <si>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</si>
  <si>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</si>
  <si>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</si>
  <si>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</si>
  <si>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</si>
  <si>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</si>
  <si>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</si>
  <si>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</si>
  <si>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</si>
  <si>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</si>
  <si>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</si>
  <si>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</si>
  <si>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</si>
  <si>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</si>
  <si>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</si>
  <si>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</si>
  <si>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</si>
  <si>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</si>
  <si>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</si>
  <si>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</si>
  <si>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</si>
  <si>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</si>
  <si>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</si>
  <si>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</si>
  <si>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</si>
  <si>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</si>
  <si>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</si>
  <si>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</si>
  <si>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</si>
  <si>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</si>
  <si>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</si>
  <si>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</si>
  <si>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</si>
  <si>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</si>
  <si>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</si>
  <si>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</si>
  <si>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</si>
  <si>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</si>
  <si>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</si>
  <si>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</si>
  <si>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</si>
  <si>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</si>
  <si>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</si>
  <si>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</si>
  <si>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</si>
  <si>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</si>
  <si>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</si>
  <si>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</si>
  <si>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</si>
  <si>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</si>
  <si>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</si>
  <si>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</si>
  <si>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</si>
  <si>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</si>
  <si>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</si>
  <si>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</si>
  <si>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</si>
  <si>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</si>
  <si>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</si>
  <si>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</si>
  <si>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</si>
  <si>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</si>
  <si>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</si>
  <si>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</si>
  <si>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</si>
  <si>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</si>
  <si>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</si>
  <si>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</si>
  <si>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</si>
  <si>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</si>
  <si>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</si>
  <si>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</si>
  <si>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</si>
  <si>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</si>
  <si>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</si>
  <si>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</si>
  <si>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</si>
  <si>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</si>
  <si>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</si>
  <si>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</si>
  <si>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</si>
  <si>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</si>
  <si>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</si>
  <si>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</si>
  <si>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</si>
  <si>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</si>
  <si>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</si>
  <si>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</si>
  <si>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</si>
  <si>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</si>
  <si>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</si>
  <si>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</si>
  <si>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</si>
  <si>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</si>
  <si>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</si>
  <si>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</si>
  <si>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</si>
  <si>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</si>
  <si>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</si>
  <si>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</si>
  <si>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</si>
  <si>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</si>
  <si>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</si>
  <si>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</si>
  <si>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</si>
  <si>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</si>
  <si>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</si>
  <si>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</si>
  <si>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</si>
  <si>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</si>
  <si>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</si>
  <si>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</si>
  <si>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</si>
  <si>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</si>
  <si>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</si>
  <si>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</si>
  <si>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</si>
  <si>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</si>
  <si>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</si>
  <si>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</si>
  <si>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</si>
  <si>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</si>
  <si>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</si>
  <si>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</si>
  <si>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</si>
  <si>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</si>
  <si>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</si>
  <si>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</si>
  <si>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</si>
  <si>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</si>
  <si>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</si>
  <si>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</si>
  <si>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</si>
  <si>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</si>
  <si>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</si>
  <si>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</si>
  <si>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</si>
  <si>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</si>
  <si>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</si>
  <si>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</si>
  <si>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</si>
  <si>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</si>
  <si>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</si>
  <si>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</si>
  <si>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</si>
  <si>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</si>
  <si>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</si>
  <si>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</si>
  <si>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</si>
  <si>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</si>
  <si>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</si>
  <si>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</si>
  <si>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</si>
  <si>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</si>
  <si>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</si>
  <si>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</si>
  <si>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</si>
  <si>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</si>
  <si>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</si>
  <si>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</si>
  <si>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</si>
  <si>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</si>
  <si>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</si>
  <si>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</si>
  <si>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</si>
  <si>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</si>
  <si>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</si>
  <si>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</si>
  <si>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</si>
  <si>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</si>
  <si>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</si>
  <si>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</si>
  <si>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</si>
  <si>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</si>
  <si>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</si>
  <si>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</si>
  <si>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</si>
  <si>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</si>
  <si>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</si>
  <si>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</si>
  <si>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</si>
  <si>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</si>
  <si>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</si>
  <si>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</si>
  <si>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</si>
  <si>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</si>
  <si>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</si>
  <si>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</si>
  <si>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</si>
  <si>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</si>
  <si>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</si>
  <si>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</si>
  <si>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</si>
  <si>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</si>
  <si>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</si>
  <si>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</si>
  <si>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</si>
  <si>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</si>
  <si>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</si>
  <si>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</si>
  <si>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</si>
  <si>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</si>
  <si>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</si>
  <si>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</si>
  <si>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</si>
  <si>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</si>
  <si>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</si>
  <si>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</si>
  <si>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</si>
  <si>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</si>
  <si>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</si>
  <si>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</si>
  <si>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</si>
  <si>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</si>
  <si>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</si>
  <si>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</si>
  <si>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</si>
  <si>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</si>
  <si>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</si>
  <si>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</si>
  <si>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</si>
  <si>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</si>
  <si>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</si>
  <si>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</si>
  <si>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</si>
  <si>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</si>
  <si>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</si>
  <si>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</si>
  <si>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</si>
  <si>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</si>
  <si>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</si>
  <si>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</si>
  <si>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</si>
  <si>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</si>
  <si>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</si>
  <si>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</si>
  <si>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</si>
  <si>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</si>
  <si>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</si>
  <si>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</si>
  <si>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</si>
  <si>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</si>
  <si>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</si>
  <si>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</si>
  <si>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</si>
  <si>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</si>
  <si>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</si>
  <si>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</si>
  <si>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</si>
  <si>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</si>
  <si>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</si>
  <si>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</si>
  <si>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</si>
  <si>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</si>
  <si>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</si>
  <si>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</si>
  <si>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</si>
  <si>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</si>
  <si>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</si>
  <si>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</si>
  <si>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</si>
  <si>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</si>
  <si>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</si>
  <si>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</si>
  <si>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</si>
  <si>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</si>
  <si>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</si>
  <si>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</si>
  <si>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</si>
  <si>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</si>
  <si>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</si>
  <si>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</si>
  <si>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</si>
  <si>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</si>
  <si>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</si>
  <si>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</si>
  <si>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</si>
  <si>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</si>
  <si>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</si>
  <si>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</si>
  <si>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</si>
  <si>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</si>
  <si>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</si>
  <si>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</si>
  <si>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</si>
  <si>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</si>
  <si>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</si>
  <si>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</si>
  <si>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</si>
  <si>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</si>
  <si>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</si>
  <si>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</si>
  <si>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</si>
  <si>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</si>
  <si>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</si>
  <si>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</si>
  <si>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</si>
  <si>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</si>
  <si>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</si>
  <si>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</si>
  <si>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</si>
  <si>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</si>
  <si>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</si>
  <si>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</si>
  <si>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</si>
  <si>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</si>
  <si>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</si>
  <si>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</si>
  <si>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</si>
  <si>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</si>
  <si>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</si>
  <si>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</si>
  <si>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</si>
  <si>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</si>
  <si>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</si>
  <si>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</si>
  <si>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</si>
  <si>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</si>
  <si>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</si>
  <si>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</si>
  <si>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</si>
  <si>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</si>
  <si>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</si>
  <si>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</si>
  <si>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</si>
  <si>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</si>
  <si>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</si>
  <si>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</si>
  <si>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</si>
  <si>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</si>
  <si>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</si>
  <si>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</si>
  <si>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</si>
  <si>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</si>
  <si>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</si>
  <si>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</si>
  <si>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</si>
  <si>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</si>
  <si>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</si>
  <si>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</si>
  <si>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</si>
  <si>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</si>
  <si>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</si>
  <si>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</si>
  <si>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</si>
  <si>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</si>
  <si>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</si>
  <si>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</si>
  <si>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</si>
  <si>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</si>
  <si>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</si>
  <si>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</si>
  <si>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</si>
  <si>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</si>
  <si>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</si>
  <si>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</si>
  <si>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</si>
  <si>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</si>
  <si>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</si>
  <si>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</si>
  <si>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</si>
  <si>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</si>
  <si>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</si>
  <si>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</si>
  <si>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</si>
  <si>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</si>
  <si>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</si>
  <si>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</si>
  <si>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</si>
  <si>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</si>
  <si>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</si>
  <si>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</si>
  <si>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</si>
  <si>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</si>
  <si>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</si>
  <si>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</si>
  <si>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</si>
  <si>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</si>
  <si>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</si>
  <si>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</si>
  <si>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</si>
  <si>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</si>
  <si>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</si>
  <si>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</si>
  <si>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</si>
  <si>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</si>
  <si>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</si>
  <si>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</si>
  <si>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</si>
  <si>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</si>
  <si>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</si>
  <si>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</si>
  <si>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</si>
  <si>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</si>
  <si>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</si>
  <si>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</si>
  <si>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</si>
  <si>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</si>
  <si>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</si>
  <si>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</si>
  <si>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</si>
  <si>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</si>
  <si>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</si>
  <si>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</si>
  <si>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</si>
  <si>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</si>
  <si>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</si>
  <si>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</si>
  <si>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</si>
  <si>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</si>
  <si>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</si>
  <si>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</si>
  <si>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</si>
  <si>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</si>
  <si>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</si>
  <si>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</si>
  <si>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</si>
  <si>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</si>
  <si>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</si>
  <si>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</si>
  <si>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</si>
  <si>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</si>
  <si>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</si>
  <si>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</si>
  <si>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</si>
  <si>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</si>
  <si>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</si>
  <si>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</si>
  <si>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</si>
  <si>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</si>
  <si>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</si>
  <si>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</si>
  <si>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</si>
  <si>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</si>
  <si>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</si>
  <si>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</si>
  <si>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</si>
  <si>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</si>
  <si>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</si>
  <si>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</si>
  <si>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</si>
  <si>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</si>
  <si>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</si>
  <si>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</si>
  <si>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</si>
  <si>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</si>
  <si>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</si>
  <si>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</si>
  <si>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</si>
  <si>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</si>
  <si>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</si>
  <si>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</si>
  <si>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</si>
  <si>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</si>
  <si>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</si>
  <si>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</si>
  <si>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</si>
  <si>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</si>
  <si>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</si>
  <si>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</si>
  <si>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</si>
  <si>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</si>
  <si>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</si>
  <si>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</si>
  <si>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</si>
  <si>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</si>
  <si>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</si>
  <si>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</si>
  <si>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</si>
  <si>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</si>
  <si>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</si>
  <si>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</si>
  <si>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</si>
  <si>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</si>
  <si>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</si>
  <si>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</si>
  <si>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</si>
  <si>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</si>
  <si>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</si>
  <si>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</si>
  <si>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</si>
  <si>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</si>
  <si>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</si>
  <si>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</si>
  <si>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</si>
  <si>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</si>
  <si>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</si>
  <si>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</si>
  <si>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</si>
  <si>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</si>
  <si>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</si>
  <si>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</si>
  <si>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</si>
  <si>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</si>
  <si>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</si>
  <si>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</si>
  <si>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</si>
  <si>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</si>
  <si>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</si>
  <si>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</si>
  <si>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</si>
  <si>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</si>
  <si>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</si>
  <si>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</si>
  <si>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</si>
  <si>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</si>
  <si>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</si>
  <si>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</si>
  <si>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</si>
  <si>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</si>
  <si>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</si>
  <si>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</si>
  <si>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</si>
  <si>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</si>
  <si>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</si>
  <si>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</si>
  <si>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</si>
  <si>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</si>
  <si>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</si>
  <si>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</si>
  <si>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</si>
  <si>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</si>
  <si>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</si>
  <si>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</si>
  <si>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</si>
  <si>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</si>
  <si>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</si>
  <si>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</si>
  <si>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</si>
  <si>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</si>
  <si>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</si>
  <si>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</si>
  <si>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</si>
  <si>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</si>
  <si>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</si>
  <si>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</si>
  <si>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</si>
  <si>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</si>
  <si>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</si>
  <si>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</si>
  <si>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</si>
  <si>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</si>
  <si>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</si>
  <si>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</si>
  <si>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</si>
  <si>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</si>
  <si>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</si>
  <si>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</si>
  <si>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</si>
  <si>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</si>
  <si>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</si>
  <si>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</si>
  <si>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</si>
  <si>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</si>
  <si>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</si>
  <si>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</si>
  <si>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</si>
  <si>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</si>
  <si>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</si>
  <si>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</si>
  <si>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</si>
  <si>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</si>
  <si>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</si>
  <si>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</si>
  <si>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</si>
  <si>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</si>
  <si>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</si>
  <si>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</si>
  <si>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</si>
  <si>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</si>
  <si>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</si>
  <si>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</si>
  <si>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</si>
  <si>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</si>
  <si>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</si>
  <si>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</si>
  <si>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</si>
  <si>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</si>
  <si>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</si>
  <si>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</si>
  <si>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</si>
  <si>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</si>
  <si>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</si>
  <si>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</si>
  <si>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</si>
  <si>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</si>
  <si>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</si>
  <si>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</si>
  <si>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</si>
  <si>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</si>
  <si>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</si>
  <si>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</si>
  <si>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</si>
  <si>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</si>
  <si>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</si>
  <si>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</si>
  <si>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</si>
  <si>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</si>
  <si>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</si>
  <si>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</si>
  <si>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</si>
  <si>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</si>
  <si>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</si>
  <si>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</si>
  <si>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</si>
  <si>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</si>
  <si>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</si>
  <si>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</si>
  <si>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</si>
  <si>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</si>
  <si>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</si>
  <si>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</si>
  <si>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</si>
  <si>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</si>
  <si>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</si>
  <si>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</si>
  <si>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</si>
  <si>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</si>
  <si>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</si>
  <si>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</si>
  <si>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</si>
  <si>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</si>
  <si>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</si>
  <si>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</si>
  <si>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</si>
  <si>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</si>
  <si>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</si>
  <si>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</si>
  <si>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</si>
  <si>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</si>
  <si>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</si>
  <si>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</si>
  <si>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</si>
  <si>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</si>
  <si>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</si>
  <si>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</si>
  <si>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</si>
  <si>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</si>
  <si>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</si>
  <si>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</si>
  <si>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</si>
  <si>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</si>
  <si>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</si>
  <si>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</si>
  <si>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</si>
  <si>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</si>
  <si>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</si>
  <si>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</si>
  <si>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</si>
  <si>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</si>
  <si>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</si>
  <si>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</si>
  <si>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</si>
  <si>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</si>
  <si>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</si>
  <si>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</si>
  <si>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</si>
  <si>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</si>
  <si>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</si>
  <si>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</si>
  <si>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</si>
  <si>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</si>
  <si>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</si>
  <si>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</si>
  <si>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</si>
  <si>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</si>
  <si>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</si>
  <si>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</si>
  <si>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</si>
  <si>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</si>
  <si>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</si>
  <si>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</si>
  <si>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</si>
  <si>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</si>
  <si>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</si>
  <si>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</si>
  <si>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</si>
  <si>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</si>
  <si>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</si>
  <si>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</si>
  <si>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</si>
  <si>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</si>
  <si>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</si>
  <si>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</si>
  <si>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</si>
  <si>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</si>
  <si>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</si>
  <si>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</si>
  <si>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</si>
  <si>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</si>
  <si>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</si>
  <si>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</si>
  <si>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</si>
  <si>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</si>
  <si>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</si>
  <si>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</si>
  <si>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</si>
  <si>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</si>
  <si>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</si>
  <si>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</si>
  <si>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</si>
  <si>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</si>
  <si>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</si>
  <si>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</si>
  <si>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</si>
  <si>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</si>
  <si>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</si>
  <si>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</si>
  <si>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</si>
  <si>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</si>
  <si>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</si>
  <si>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</si>
  <si>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</si>
  <si>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</si>
  <si>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</si>
  <si>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</si>
  <si>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</si>
  <si>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</si>
  <si>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</si>
  <si>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</si>
  <si>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</si>
  <si>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</si>
  <si>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</si>
  <si>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</si>
  <si>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</si>
  <si>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</si>
  <si>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</si>
  <si>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</si>
  <si>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</si>
  <si>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</si>
  <si>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</si>
  <si>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</si>
  <si>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</si>
  <si>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</si>
  <si>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</si>
  <si>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</si>
  <si>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</si>
  <si>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</si>
  <si>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</si>
  <si>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</si>
  <si>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</si>
  <si>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</si>
  <si>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</si>
  <si>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</si>
  <si>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</si>
  <si>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</si>
  <si>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</si>
  <si>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</si>
  <si>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</si>
  <si>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</si>
  <si>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</si>
  <si>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</si>
  <si>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</si>
  <si>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</si>
  <si>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</si>
  <si>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</si>
  <si>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</si>
  <si>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</si>
  <si>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</si>
  <si>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</si>
  <si>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</si>
  <si>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</si>
  <si>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</si>
  <si>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</si>
  <si>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</si>
  <si>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</si>
  <si>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</si>
  <si>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</si>
  <si>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</si>
  <si>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</si>
  <si>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</si>
  <si>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</si>
  <si>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</si>
  <si>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</si>
  <si>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</si>
  <si>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</si>
  <si>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</si>
  <si>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</si>
  <si>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</si>
  <si>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</si>
  <si>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</si>
  <si>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</si>
  <si>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</si>
  <si>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</si>
  <si>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</si>
  <si>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</si>
  <si>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</si>
  <si>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</si>
  <si>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</si>
  <si>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</si>
  <si>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</si>
  <si>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</si>
  <si>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</si>
  <si>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</si>
  <si>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</si>
  <si>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</si>
  <si>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</si>
  <si>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</si>
  <si>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</si>
  <si>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</si>
  <si>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</si>
  <si>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</si>
  <si>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</si>
  <si>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</si>
  <si>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</si>
  <si>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</si>
  <si>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</si>
  <si>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</si>
  <si>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</si>
  <si>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</si>
  <si>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</si>
  <si>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</si>
  <si>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</si>
  <si>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</si>
  <si>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</si>
  <si>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</si>
  <si>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</si>
  <si>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</si>
  <si>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</si>
  <si>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</si>
  <si>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</si>
  <si>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</si>
  <si>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</si>
  <si>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</si>
  <si>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</si>
  <si>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</si>
  <si>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</si>
  <si>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</si>
  <si>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</si>
  <si>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</si>
  <si>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</si>
  <si>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</si>
  <si>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</si>
  <si>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</si>
  <si>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</si>
  <si>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</si>
  <si>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</si>
  <si>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</si>
  <si>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</si>
  <si>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</si>
  <si>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</si>
  <si>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</si>
  <si>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</si>
  <si>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</si>
  <si>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</si>
  <si>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</si>
  <si>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</si>
  <si>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</si>
  <si>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</si>
  <si>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</si>
  <si>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</si>
  <si>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</si>
  <si>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</si>
  <si>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</si>
  <si>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</si>
  <si>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</si>
  <si>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</si>
  <si>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</si>
  <si>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</si>
  <si>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</si>
  <si>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</si>
  <si>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</si>
  <si>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</si>
  <si>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</si>
  <si>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</si>
  <si>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</si>
  <si>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</si>
  <si>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</si>
  <si>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</si>
  <si>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</si>
  <si>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</si>
  <si>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</si>
  <si>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</si>
  <si>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</si>
  <si>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</si>
  <si>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</si>
  <si>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</si>
  <si>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</si>
  <si>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</si>
  <si>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</si>
  <si>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</si>
  <si>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</si>
  <si>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</si>
  <si>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</si>
  <si>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</si>
  <si>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</si>
  <si>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</si>
  <si>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</si>
  <si>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</si>
  <si>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</si>
  <si>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</si>
  <si>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</si>
  <si>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</si>
  <si>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</si>
  <si>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</si>
  <si>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</si>
  <si>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</si>
  <si>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</si>
  <si>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</si>
  <si>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</si>
  <si>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</si>
  <si>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</si>
  <si>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</si>
  <si>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</si>
  <si>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</si>
  <si>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</si>
  <si>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</si>
  <si>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</si>
  <si>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</si>
  <si>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</si>
  <si>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</si>
  <si>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</si>
  <si>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</si>
  <si>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</si>
  <si>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</si>
  <si>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</si>
  <si>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</si>
  <si>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</si>
  <si>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</si>
  <si>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</si>
  <si>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</si>
  <si>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</si>
  <si>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</si>
  <si>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</si>
  <si>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</si>
  <si>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</si>
  <si>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</si>
  <si>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</si>
  <si>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</si>
  <si>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</si>
  <si>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</si>
  <si>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</si>
  <si>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</si>
  <si>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</si>
  <si>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</si>
  <si>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</si>
  <si>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</si>
  <si>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</si>
  <si>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</si>
  <si>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</si>
  <si>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</si>
  <si>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</si>
  <si>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</si>
  <si>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</si>
  <si>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</si>
  <si>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</si>
  <si>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</si>
  <si>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</si>
  <si>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</si>
  <si>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</si>
  <si>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</si>
  <si>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</si>
  <si>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</si>
  <si>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</si>
  <si>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</si>
  <si>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</si>
  <si>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</si>
  <si>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</si>
  <si>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</si>
  <si>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</si>
  <si>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</si>
  <si>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</si>
  <si>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</si>
  <si>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</si>
  <si>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</si>
  <si>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</si>
  <si>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</si>
  <si>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</si>
  <si>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</si>
  <si>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</si>
  <si>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</si>
  <si>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</si>
  <si>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</si>
  <si>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</si>
  <si>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</si>
  <si>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</si>
  <si>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</si>
  <si>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</si>
  <si>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</si>
  <si>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</si>
  <si>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</si>
  <si>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</si>
  <si>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</si>
  <si>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</si>
  <si>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</si>
  <si>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</si>
  <si>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</si>
  <si>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</si>
  <si>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</si>
  <si>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</si>
  <si>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</si>
  <si>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</si>
  <si>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</si>
  <si>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</si>
  <si>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</si>
  <si>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</si>
  <si>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</si>
  <si>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</si>
  <si>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</si>
  <si>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</si>
  <si>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</si>
  <si>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</si>
  <si>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</si>
  <si>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</si>
  <si>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</si>
  <si>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</si>
  <si>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</si>
  <si>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</si>
  <si>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</si>
  <si>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</si>
  <si>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</si>
  <si>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</si>
  <si>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</si>
  <si>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</si>
  <si>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</si>
  <si>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</si>
  <si>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</si>
  <si>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</si>
  <si>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</si>
  <si>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</si>
  <si>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</si>
  <si>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</si>
  <si>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</si>
  <si>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</si>
  <si>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</si>
  <si>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</si>
  <si>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</si>
  <si>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</si>
  <si>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</si>
  <si>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</si>
  <si>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</si>
  <si>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</si>
  <si>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</si>
  <si>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</si>
  <si>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</si>
  <si>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</si>
  <si>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</si>
  <si>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</si>
  <si>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</si>
  <si>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</si>
  <si>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</si>
  <si>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</si>
  <si>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</si>
  <si>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</si>
  <si>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</si>
  <si>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</si>
  <si>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</si>
  <si>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</si>
  <si>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</si>
  <si>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</si>
  <si>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</si>
  <si>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</si>
  <si>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</si>
  <si>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</si>
  <si>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</si>
  <si>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</si>
  <si>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</si>
  <si>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</si>
  <si>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</si>
  <si>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</si>
  <si>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</si>
  <si>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</si>
  <si>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</si>
  <si>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</si>
  <si>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</si>
  <si>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</si>
  <si>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</si>
  <si>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</si>
  <si>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</si>
  <si>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</si>
  <si>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</si>
  <si>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</si>
  <si>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</si>
  <si>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</si>
  <si>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</si>
  <si>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</si>
  <si>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</si>
  <si>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</si>
  <si>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</si>
  <si>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</si>
  <si>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</si>
  <si>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</si>
  <si>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</si>
  <si>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</si>
  <si>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</si>
  <si>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</si>
  <si>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</si>
  <si>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</si>
  <si>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</si>
  <si>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</si>
  <si>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</si>
  <si>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</si>
  <si>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</si>
  <si>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</si>
  <si>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</si>
  <si>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</si>
  <si>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</si>
  <si>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</si>
  <si>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</si>
  <si>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</si>
  <si>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</si>
  <si>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</si>
  <si>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</si>
  <si>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</si>
  <si>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</si>
  <si>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</si>
  <si>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</si>
  <si>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</si>
  <si>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</si>
  <si>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</si>
  <si>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</si>
  <si>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</si>
  <si>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</si>
  <si>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</si>
  <si>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</si>
  <si>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</si>
  <si>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</si>
  <si>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</si>
  <si>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</si>
  <si>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</si>
  <si>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</si>
  <si>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</si>
  <si>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</si>
  <si>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</si>
  <si>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</si>
  <si>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</si>
  <si>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</si>
  <si>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</si>
  <si>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</si>
  <si>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</si>
  <si>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</si>
  <si>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</si>
  <si>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</si>
  <si>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</si>
  <si>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</si>
  <si>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</si>
  <si>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</si>
  <si>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</si>
  <si>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</si>
  <si>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</si>
  <si>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</si>
  <si>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</si>
  <si>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</si>
  <si>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</si>
  <si>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</si>
  <si>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</si>
  <si>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</si>
  <si>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</si>
  <si>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</si>
  <si>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</si>
  <si>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</si>
  <si>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</si>
  <si>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</si>
  <si>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</si>
  <si>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</si>
  <si>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</si>
  <si>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</si>
  <si>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</si>
  <si>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</si>
  <si>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</si>
  <si>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</si>
  <si>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</si>
  <si>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</si>
  <si>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</si>
  <si>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</si>
  <si>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</si>
  <si>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</si>
  <si>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</si>
  <si>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</si>
  <si>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</si>
  <si>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</si>
  <si>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</si>
  <si>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</si>
  <si>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</si>
  <si>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</si>
  <si>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</si>
  <si>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</si>
  <si>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</si>
  <si>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</si>
  <si>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</si>
  <si>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</si>
  <si>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</si>
  <si>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</si>
  <si>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</si>
  <si>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</si>
  <si>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</si>
  <si>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</si>
  <si>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</si>
  <si>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</si>
  <si>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</si>
  <si>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</si>
  <si>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</si>
  <si>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</si>
  <si>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</si>
  <si>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</si>
  <si>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</si>
  <si>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</si>
  <si>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</si>
  <si>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</si>
  <si>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</si>
  <si>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</si>
  <si>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</si>
  <si>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</si>
  <si>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</si>
  <si>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</si>
  <si>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</si>
  <si>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</si>
  <si>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</si>
  <si>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</si>
  <si>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</si>
  <si>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</si>
  <si>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</si>
  <si>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</si>
  <si>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</si>
  <si>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</si>
  <si>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</si>
  <si>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</si>
  <si>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</si>
  <si>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</si>
  <si>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</si>
  <si>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</si>
  <si>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</si>
  <si>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</si>
  <si>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</si>
  <si>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</si>
  <si>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</si>
  <si>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</si>
  <si>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</si>
  <si>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</si>
  <si>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</si>
  <si>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</si>
  <si>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</si>
  <si>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</si>
  <si>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</si>
  <si>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</si>
  <si>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</si>
  <si>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</si>
  <si>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</si>
  <si>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</si>
  <si>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</si>
  <si>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</si>
  <si>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</si>
  <si>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</si>
  <si>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</si>
  <si>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</si>
  <si>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</si>
  <si>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</si>
  <si>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</si>
  <si>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</si>
  <si>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</si>
  <si>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</si>
  <si>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</si>
  <si>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</si>
  <si>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</si>
  <si>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</si>
  <si>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</si>
  <si>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</si>
  <si>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</si>
  <si>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</si>
  <si>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</si>
  <si>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</si>
  <si>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</si>
  <si>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</si>
  <si>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</si>
  <si>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</si>
  <si>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</si>
  <si>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</si>
  <si>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</si>
  <si>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</si>
  <si>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</si>
  <si>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</si>
  <si>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</si>
  <si>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</si>
  <si>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</si>
  <si>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</si>
  <si>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</si>
  <si>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</si>
  <si>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</si>
  <si>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</si>
  <si>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</si>
  <si>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</si>
  <si>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</si>
  <si>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</si>
  <si>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</si>
  <si>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</si>
  <si>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</si>
  <si>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</si>
  <si>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</si>
  <si>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</si>
  <si>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</si>
  <si>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</si>
  <si>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</si>
  <si>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</si>
  <si>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</si>
  <si>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</si>
  <si>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</si>
  <si>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</si>
  <si>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</si>
  <si>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</si>
  <si>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</si>
  <si>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</si>
  <si>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</si>
  <si>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</si>
  <si>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</si>
  <si>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</si>
  <si>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</si>
  <si>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</si>
  <si>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</si>
  <si>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</si>
  <si>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</si>
  <si>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</si>
  <si>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</si>
  <si>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</si>
  <si>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</si>
  <si>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</si>
  <si>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</si>
  <si>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</si>
  <si>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</si>
  <si>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</si>
  <si>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</si>
  <si>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</si>
  <si>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</si>
  <si>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</si>
  <si>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</si>
  <si>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</si>
  <si>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</si>
  <si>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</si>
  <si>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</si>
  <si>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</si>
  <si>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</si>
  <si>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</si>
  <si>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</si>
  <si>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</si>
  <si>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</si>
  <si>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</si>
  <si>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</si>
  <si>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</si>
  <si>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</si>
  <si>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</si>
  <si>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</si>
  <si>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</si>
  <si>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</si>
  <si>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</si>
  <si>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</si>
  <si>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</si>
  <si>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</si>
  <si>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</si>
  <si>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</si>
  <si>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</si>
  <si>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</si>
  <si>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</si>
  <si>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</si>
  <si>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</si>
  <si>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</si>
  <si>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</si>
  <si>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</si>
  <si>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</si>
  <si>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</si>
  <si>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</si>
  <si>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</si>
  <si>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</si>
  <si>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</si>
  <si>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</si>
  <si>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</si>
  <si>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</si>
  <si>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</si>
  <si>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</si>
  <si>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</si>
  <si>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</si>
  <si>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</si>
  <si>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</si>
  <si>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</si>
  <si>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</si>
  <si>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</si>
  <si>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</si>
  <si>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</si>
  <si>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</si>
  <si>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</si>
  <si>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</si>
  <si>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</si>
  <si>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</si>
  <si>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</si>
  <si>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</si>
  <si>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</si>
  <si>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</si>
  <si>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</si>
  <si>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</si>
  <si>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</si>
  <si>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</si>
  <si>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</si>
  <si>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</si>
  <si>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</si>
  <si>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</si>
  <si>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</si>
  <si>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</si>
  <si>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</si>
  <si>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</si>
  <si>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</si>
  <si>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</si>
  <si>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</si>
  <si>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</si>
  <si>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</si>
  <si>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</si>
  <si>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</si>
  <si>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</si>
  <si>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</si>
  <si>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</si>
  <si>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</si>
  <si>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</si>
  <si>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</si>
  <si>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</si>
  <si>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</si>
  <si>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</si>
  <si>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</si>
  <si>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</si>
  <si>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</si>
  <si>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</si>
  <si>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</si>
  <si>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</si>
  <si>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</si>
  <si>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</si>
  <si>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</si>
  <si>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</si>
  <si>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</si>
  <si>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</si>
  <si>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</si>
  <si>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</si>
  <si>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</si>
  <si>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</si>
  <si>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</si>
  <si>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</si>
  <si>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</si>
  <si>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</si>
  <si>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</si>
  <si>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</si>
  <si>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</si>
  <si>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</si>
  <si>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</si>
  <si>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</si>
  <si>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</si>
  <si>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</si>
  <si>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</si>
  <si>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</si>
  <si>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</si>
  <si>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</si>
  <si>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</si>
  <si>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</si>
  <si>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</si>
  <si>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</si>
  <si>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</si>
  <si>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</si>
  <si>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</si>
  <si>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</si>
  <si>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</si>
  <si>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</si>
  <si>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</si>
  <si>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</si>
  <si>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</si>
  <si>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</si>
  <si>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</si>
  <si>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</si>
  <si>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</si>
  <si>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</si>
  <si>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</si>
  <si>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</si>
  <si>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</si>
  <si>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</si>
  <si>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</si>
  <si>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</si>
  <si>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</si>
  <si>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</si>
  <si>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</si>
  <si>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</si>
  <si>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</si>
  <si>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</si>
  <si>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</si>
  <si>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</si>
  <si>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</si>
  <si>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</si>
  <si>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</si>
  <si>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</si>
  <si>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</si>
  <si>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</si>
  <si>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</si>
  <si>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</si>
  <si>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</si>
  <si>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</si>
  <si>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</si>
  <si>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</si>
  <si>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</si>
  <si>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</si>
  <si>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</si>
  <si>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</si>
  <si>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</si>
  <si>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</si>
  <si>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</si>
  <si>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</si>
  <si>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</si>
  <si>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</si>
  <si>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</si>
  <si>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</si>
  <si>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</si>
  <si>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</si>
  <si>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</si>
  <si>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</si>
  <si>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</si>
  <si>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</si>
  <si>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</si>
  <si>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</si>
  <si>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</si>
  <si>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</si>
  <si>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</si>
  <si>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</si>
  <si>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</si>
  <si>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</si>
  <si>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</si>
  <si>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</si>
  <si>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</si>
  <si>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</si>
  <si>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</si>
  <si>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</si>
  <si>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</si>
  <si>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</si>
  <si>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</si>
  <si>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</si>
  <si>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</si>
  <si>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</si>
  <si>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</si>
  <si>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</si>
  <si>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</si>
  <si>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</si>
  <si>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</si>
  <si>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</si>
  <si>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</si>
  <si>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</si>
  <si>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</si>
  <si>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</si>
  <si>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</si>
  <si>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</si>
  <si>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</si>
  <si>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</si>
  <si>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</si>
  <si>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</si>
  <si>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</si>
  <si>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</si>
  <si>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</si>
  <si>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</si>
  <si>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</si>
  <si>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</si>
  <si>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</si>
  <si>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</si>
  <si>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</si>
  <si>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</si>
  <si>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</si>
  <si>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</si>
  <si>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</si>
  <si>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</si>
  <si>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</si>
  <si>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</si>
  <si>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</si>
  <si>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</si>
  <si>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</si>
  <si>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</si>
  <si>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</si>
  <si>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</si>
  <si>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</si>
  <si>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</si>
  <si>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</si>
  <si>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</si>
  <si>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</si>
  <si>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</si>
  <si>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</si>
  <si>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</si>
  <si>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</si>
  <si>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</si>
  <si>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</si>
  <si>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</si>
  <si>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</si>
  <si>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</si>
  <si>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</si>
  <si>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</si>
  <si>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</si>
  <si>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</si>
  <si>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</si>
  <si>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</si>
  <si>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</si>
  <si>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</si>
  <si>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</si>
  <si>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</si>
  <si>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</si>
  <si>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</si>
  <si>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</si>
  <si>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</si>
  <si>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</si>
  <si>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</si>
  <si>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</si>
  <si>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</si>
  <si>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</si>
  <si>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</si>
  <si>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</si>
  <si>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</si>
  <si>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</si>
  <si>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</si>
  <si>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</si>
  <si>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</si>
  <si>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</si>
  <si>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</si>
  <si>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</si>
  <si>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</si>
  <si>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</si>
  <si>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</si>
  <si>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</si>
  <si>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</si>
  <si>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</si>
  <si>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</si>
  <si>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</si>
  <si>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</si>
  <si>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</si>
  <si>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</si>
  <si>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</si>
  <si>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</si>
  <si>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</si>
  <si>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</si>
  <si>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</si>
  <si>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</si>
  <si>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</si>
  <si>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</si>
  <si>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</si>
  <si>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</si>
  <si>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</si>
  <si>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</si>
  <si>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</si>
  <si>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</si>
  <si>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</si>
  <si>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</si>
  <si>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</si>
  <si>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</si>
  <si>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</si>
  <si>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</si>
  <si>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</si>
  <si>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</si>
  <si>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</si>
  <si>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</si>
  <si>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</si>
  <si>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</si>
  <si>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</si>
  <si>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</si>
  <si>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</si>
  <si>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</si>
  <si>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</si>
  <si>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</si>
  <si>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</si>
  <si>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</si>
  <si>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</si>
  <si>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</si>
  <si>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</si>
  <si>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</si>
  <si>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</si>
  <si>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</si>
  <si>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</si>
  <si>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</si>
  <si>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</si>
  <si>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</si>
  <si>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</si>
  <si>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</si>
  <si>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</si>
  <si>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</si>
  <si>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</si>
  <si>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</si>
  <si>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</si>
  <si>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</si>
  <si>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</si>
  <si>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</si>
  <si>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</si>
  <si>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</si>
  <si>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</si>
  <si>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</si>
  <si>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</si>
  <si>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</si>
  <si>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</si>
  <si>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</si>
  <si>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</si>
  <si>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</si>
  <si>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</si>
  <si>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</si>
  <si>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</si>
  <si>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</si>
  <si>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</si>
  <si>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</si>
  <si>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</si>
  <si>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</si>
  <si>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</si>
  <si>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</si>
  <si>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</si>
  <si>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</si>
  <si>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</si>
  <si>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</si>
  <si>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</si>
  <si>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</si>
  <si>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</si>
  <si>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</si>
  <si>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</si>
  <si>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</si>
  <si>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</si>
  <si>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</si>
  <si>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</si>
  <si>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</si>
  <si>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</si>
  <si>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</si>
  <si>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</si>
  <si>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</si>
  <si>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</si>
  <si>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</si>
  <si>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</si>
  <si>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</si>
  <si>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</si>
  <si>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</si>
  <si>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</si>
  <si>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</si>
  <si>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</si>
  <si>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</si>
  <si>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</si>
  <si>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</si>
  <si>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</si>
  <si>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</si>
  <si>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</si>
  <si>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</si>
  <si>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</si>
  <si>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</si>
  <si>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</si>
  <si>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</si>
  <si>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</si>
  <si>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</si>
  <si>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</si>
  <si>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</si>
  <si>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</si>
  <si>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</si>
  <si>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</si>
  <si>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</si>
  <si>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</si>
  <si>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</si>
  <si>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</si>
  <si>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</si>
  <si>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</si>
  <si>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</si>
  <si>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</si>
  <si>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</si>
  <si>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</si>
  <si>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</si>
  <si>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</si>
  <si>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</si>
  <si>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</si>
  <si>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</si>
  <si>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</si>
  <si>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</si>
  <si>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</si>
  <si>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</si>
  <si>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</si>
  <si>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</si>
  <si>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</si>
  <si>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</si>
  <si>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</si>
  <si>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</si>
  <si>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</si>
  <si>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</si>
  <si>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</si>
  <si>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</si>
  <si>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</si>
  <si>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</si>
  <si>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</si>
  <si>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</si>
  <si>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</si>
  <si>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</si>
  <si>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</si>
  <si>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</si>
  <si>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</si>
  <si>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</si>
  <si>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</si>
  <si>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</si>
  <si>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</si>
  <si>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</si>
  <si>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</si>
  <si>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</si>
  <si>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</si>
  <si>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</si>
  <si>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</si>
  <si>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</si>
  <si>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</si>
  <si>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</si>
  <si>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</si>
  <si>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</si>
  <si>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</si>
  <si>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</si>
  <si>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</si>
  <si>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</si>
  <si>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</si>
  <si>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</si>
  <si>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</si>
  <si>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</si>
  <si>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</si>
  <si>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</si>
  <si>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</si>
  <si>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</si>
  <si>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</si>
  <si>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</si>
  <si>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</si>
  <si>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</si>
  <si>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</si>
  <si>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</si>
  <si>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</si>
  <si>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</si>
  <si>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</si>
  <si>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</si>
  <si>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</si>
  <si>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</si>
  <si>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</si>
  <si>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</si>
  <si>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</si>
  <si>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</si>
  <si>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</si>
  <si>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</si>
  <si>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</si>
  <si>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</si>
  <si>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</si>
  <si>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</si>
  <si>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</si>
  <si>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</si>
  <si>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</si>
  <si>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</si>
  <si>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</si>
  <si>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</si>
  <si>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</si>
  <si>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</si>
  <si>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</si>
  <si>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</si>
  <si>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</si>
  <si>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</si>
  <si>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</si>
  <si>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</si>
  <si>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</si>
  <si>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</si>
  <si>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</si>
  <si>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</si>
  <si>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</si>
  <si>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</si>
  <si>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</si>
  <si>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</si>
  <si>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</si>
  <si>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</si>
  <si>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</si>
  <si>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</si>
  <si>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</si>
  <si>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</si>
  <si>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</si>
  <si>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</si>
  <si>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</si>
  <si>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</si>
  <si>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</si>
  <si>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</si>
  <si>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</si>
  <si>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</si>
  <si>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</si>
  <si>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</si>
  <si>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</si>
  <si>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</si>
  <si>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</si>
  <si>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</si>
  <si>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</si>
  <si>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</si>
  <si>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</si>
  <si>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</si>
  <si>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</si>
  <si>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</si>
  <si>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</si>
  <si>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</si>
  <si>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</si>
  <si>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</si>
  <si>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</si>
  <si>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</si>
  <si>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</si>
  <si>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</si>
  <si>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</si>
  <si>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</si>
  <si>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</si>
  <si>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</si>
  <si>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</si>
  <si>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</si>
  <si>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</si>
  <si>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</si>
  <si>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</si>
  <si>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</si>
  <si>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</si>
  <si>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</si>
  <si>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</si>
  <si>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</si>
  <si>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</si>
  <si>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</si>
  <si>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</si>
  <si>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</si>
  <si>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</si>
  <si>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</si>
  <si>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</si>
  <si>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</si>
  <si>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</si>
  <si>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</si>
  <si>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</si>
  <si>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</si>
  <si>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</si>
  <si>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</si>
  <si>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</si>
  <si>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</si>
  <si>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</si>
  <si>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</si>
  <si>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</si>
  <si>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</si>
  <si>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</si>
  <si>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</si>
  <si>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</si>
  <si>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</si>
  <si>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</si>
  <si>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</si>
  <si>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</si>
  <si>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</si>
  <si>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</si>
  <si>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</si>
  <si>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</si>
  <si>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</si>
  <si>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</si>
  <si>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</si>
  <si>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</si>
  <si>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</si>
  <si>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</si>
  <si>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</si>
  <si>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</si>
  <si>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</si>
  <si>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</si>
  <si>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</si>
  <si>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</si>
  <si>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</si>
  <si>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</si>
  <si>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</si>
  <si>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</si>
  <si>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</si>
  <si>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</si>
  <si>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</si>
  <si>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</si>
  <si>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</si>
  <si>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</si>
  <si>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</si>
  <si>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</si>
  <si>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</si>
  <si>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</si>
  <si>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</si>
  <si>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</si>
  <si>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</si>
  <si>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</si>
  <si>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</si>
  <si>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</si>
  <si>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</si>
  <si>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</si>
  <si>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</si>
  <si>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</si>
  <si>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</si>
  <si>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</si>
  <si>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</si>
  <si>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</si>
  <si>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</si>
  <si>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</si>
  <si>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</si>
  <si>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</si>
  <si>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</si>
  <si>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</si>
  <si>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</si>
  <si>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</si>
  <si>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</si>
  <si>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</si>
  <si>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</si>
  <si>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</si>
  <si>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</si>
  <si>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</si>
  <si>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</si>
  <si>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</si>
  <si>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</si>
  <si>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</si>
  <si>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</si>
  <si>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</si>
  <si>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</si>
  <si>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</si>
  <si>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</si>
  <si>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</si>
  <si>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</si>
  <si>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</si>
  <si>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</si>
  <si>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</si>
  <si>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</si>
  <si>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</si>
  <si>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</si>
  <si>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</si>
  <si>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</si>
  <si>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</si>
  <si>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</si>
  <si>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</si>
  <si>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</si>
  <si>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</si>
  <si>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</si>
  <si>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</si>
  <si>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</si>
  <si>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</si>
  <si>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</si>
  <si>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</si>
  <si>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</si>
  <si>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</si>
  <si>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</si>
  <si>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</si>
  <si>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</si>
  <si>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</si>
  <si>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</si>
  <si>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</si>
  <si>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</si>
  <si>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</si>
  <si>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</si>
  <si>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</si>
  <si>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</si>
  <si>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</si>
  <si>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</si>
  <si>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</si>
  <si>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</si>
  <si>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</si>
  <si>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</si>
  <si>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</si>
  <si>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</si>
  <si>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</si>
  <si>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</si>
  <si>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</si>
  <si>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</si>
  <si>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</si>
  <si>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</si>
  <si>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</si>
  <si>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</si>
  <si>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</si>
  <si>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</si>
  <si>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</si>
  <si>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</si>
  <si>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</si>
  <si>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</si>
  <si>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</si>
  <si>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</si>
  <si>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</si>
  <si>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</si>
  <si>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</si>
  <si>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</si>
  <si>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</si>
  <si>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</si>
  <si>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</si>
  <si>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</si>
  <si>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</si>
  <si>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</si>
  <si>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</si>
  <si>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</si>
  <si>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</si>
  <si>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</si>
  <si>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</si>
  <si>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</si>
  <si>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</si>
  <si>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</si>
  <si>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</si>
  <si>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</si>
  <si>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</si>
  <si>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</si>
  <si>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</si>
  <si>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</si>
  <si>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</si>
  <si>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</si>
  <si>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</si>
  <si>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</si>
  <si>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</si>
  <si>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</si>
  <si>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</si>
  <si>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</si>
  <si>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</si>
  <si>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</si>
  <si>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</si>
  <si>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</si>
  <si>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</si>
  <si>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</si>
  <si>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</si>
  <si>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</si>
  <si>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</si>
  <si>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</si>
  <si>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</si>
  <si>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</si>
  <si>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</si>
  <si>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</si>
  <si>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</si>
  <si>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</si>
  <si>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</si>
  <si>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</si>
  <si>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</si>
  <si>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</si>
  <si>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</si>
  <si>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</si>
  <si>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</si>
  <si>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</si>
  <si>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</si>
  <si>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</si>
  <si>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</si>
  <si>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</si>
  <si>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</si>
  <si>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</si>
  <si>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</si>
  <si>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</si>
  <si>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</si>
  <si>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</si>
  <si>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</si>
  <si>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</si>
  <si>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</si>
  <si>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</si>
  <si>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</si>
  <si>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</si>
  <si>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</si>
  <si>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</si>
  <si>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</si>
  <si>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</si>
  <si>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</si>
  <si>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</si>
  <si>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</si>
  <si>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</si>
  <si>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</si>
  <si>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</si>
  <si>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</si>
  <si>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</si>
  <si>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</si>
  <si>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</si>
  <si>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</si>
  <si>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</si>
  <si>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</si>
  <si>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</si>
  <si>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</si>
  <si>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</si>
  <si>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</si>
  <si>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</si>
  <si>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</si>
  <si>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</si>
  <si>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</si>
  <si>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</si>
  <si>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</si>
  <si>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</si>
  <si>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</si>
  <si>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</si>
  <si>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</si>
  <si>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</si>
  <si>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</si>
  <si>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</si>
  <si>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</si>
  <si>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</si>
  <si>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</si>
  <si>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</si>
  <si>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</si>
  <si>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</si>
  <si>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</si>
  <si>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</si>
  <si>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</si>
  <si>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</si>
  <si>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</si>
  <si>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</si>
  <si>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</si>
  <si>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</si>
  <si>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</si>
  <si>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</si>
  <si>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</si>
  <si>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</si>
  <si>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</si>
  <si>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</si>
  <si>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</si>
  <si>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</si>
  <si>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</si>
  <si>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</si>
  <si>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</si>
  <si>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</si>
  <si>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</si>
  <si>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</si>
  <si>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</si>
  <si>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</si>
  <si>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</si>
  <si>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</si>
  <si>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</si>
  <si>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</si>
  <si>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</si>
  <si>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</si>
  <si>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</si>
  <si>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</si>
  <si>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</si>
  <si>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</si>
  <si>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</si>
  <si>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</si>
  <si>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</si>
  <si>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</si>
  <si>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</si>
  <si>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</si>
  <si>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</si>
  <si>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</si>
  <si>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</si>
  <si>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</si>
  <si>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</si>
  <si>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</si>
  <si>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</si>
  <si>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</si>
  <si>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</si>
  <si>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</si>
  <si>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</si>
  <si>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</si>
  <si>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</si>
  <si>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</si>
  <si>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</si>
  <si>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</si>
  <si>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</si>
  <si>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</si>
  <si>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</si>
  <si>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</si>
  <si>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</si>
  <si>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</si>
  <si>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</si>
  <si>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</si>
  <si>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</si>
  <si>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</si>
  <si>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</si>
  <si>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</si>
  <si>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</si>
  <si>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</si>
  <si>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</si>
  <si>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</si>
  <si>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</si>
  <si>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</si>
  <si>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</si>
  <si>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</si>
  <si>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</si>
  <si>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</si>
  <si>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</si>
  <si>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</si>
  <si>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</si>
  <si>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</si>
  <si>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</si>
  <si>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</si>
  <si>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</si>
  <si>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</si>
  <si>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</si>
  <si>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</si>
  <si>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</si>
  <si>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</si>
  <si>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</si>
  <si>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</si>
  <si>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</si>
  <si>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</si>
  <si>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</si>
  <si>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</si>
  <si>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</si>
  <si>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</si>
  <si>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</si>
  <si>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</si>
  <si>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</si>
  <si>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</si>
  <si>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</si>
  <si>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</si>
  <si>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</si>
  <si>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</si>
  <si>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</si>
  <si>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</si>
  <si>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</si>
  <si>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</si>
  <si>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</si>
  <si>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</si>
  <si>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</si>
  <si>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</si>
  <si>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</si>
  <si>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</si>
  <si>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</si>
  <si>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</si>
  <si>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</si>
  <si>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</si>
  <si>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</si>
  <si>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</si>
  <si>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</si>
  <si>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</si>
  <si>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</si>
  <si>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</si>
  <si>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</si>
  <si>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</si>
  <si>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</si>
  <si>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</si>
  <si>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</si>
  <si>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</si>
  <si>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</si>
  <si>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</si>
  <si>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</si>
  <si>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</si>
  <si>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</si>
  <si>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</si>
  <si>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</si>
  <si>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</si>
  <si>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</si>
  <si>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</si>
  <si>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</si>
  <si>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</si>
  <si>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</si>
  <si>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</si>
  <si>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</si>
  <si>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</si>
  <si>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</si>
  <si>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</si>
  <si>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</si>
  <si>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</si>
  <si>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</si>
  <si>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</si>
  <si>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</si>
  <si>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</si>
  <si>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</si>
  <si>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</si>
  <si>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</si>
  <si>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</si>
  <si>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</si>
  <si>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</si>
  <si>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</si>
  <si>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</si>
  <si>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</si>
  <si>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</si>
  <si>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</si>
  <si>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</si>
  <si>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</si>
  <si>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</si>
  <si>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</si>
  <si>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</si>
  <si>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</si>
  <si>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</si>
  <si>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</si>
  <si>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</si>
  <si>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</si>
  <si>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</si>
  <si>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</si>
  <si>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</si>
  <si>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</si>
  <si>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</si>
  <si>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</si>
  <si>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</si>
  <si>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</si>
  <si>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</si>
  <si>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</si>
  <si>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</si>
  <si>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</si>
  <si>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</si>
  <si>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</si>
  <si>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</si>
  <si>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</si>
  <si>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</si>
  <si>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</si>
  <si>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</si>
  <si>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</si>
  <si>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</si>
  <si>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</si>
  <si>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</si>
  <si>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</si>
  <si>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</si>
  <si>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</si>
  <si>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</si>
  <si>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</si>
  <si>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</si>
  <si>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</si>
  <si>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</si>
  <si>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</si>
  <si>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</si>
  <si>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</si>
  <si>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</si>
  <si>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</si>
  <si>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</si>
  <si>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</si>
  <si>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</si>
  <si>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</si>
  <si>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</si>
  <si>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</si>
  <si>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</si>
  <si>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</si>
  <si>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</si>
  <si>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</si>
  <si>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</si>
  <si>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</si>
  <si>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</si>
  <si>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</si>
  <si>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</si>
  <si>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</si>
  <si>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</si>
  <si>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</si>
  <si>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</si>
  <si>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</si>
  <si>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</si>
  <si>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</si>
  <si>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</si>
  <si>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</si>
  <si>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</si>
  <si>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</si>
  <si>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</si>
  <si>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</si>
  <si>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</si>
  <si>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</si>
  <si>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</si>
  <si>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</si>
  <si>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</si>
  <si>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</si>
  <si>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</si>
  <si>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</si>
  <si>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</si>
  <si>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</si>
  <si>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</si>
  <si>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</si>
  <si>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</si>
  <si>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</si>
  <si>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</si>
  <si>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</si>
  <si>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</si>
  <si>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</si>
  <si>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</si>
  <si>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</si>
  <si>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</si>
  <si>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</si>
  <si>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</si>
  <si>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</si>
  <si>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</si>
  <si>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</si>
  <si>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</si>
  <si>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</si>
  <si>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</si>
  <si>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</si>
  <si>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</si>
  <si>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</si>
  <si>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</si>
  <si>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</si>
  <si>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</si>
  <si>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</si>
  <si>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</si>
  <si>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</si>
  <si>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</si>
  <si>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</si>
  <si>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</si>
  <si>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</si>
  <si>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</si>
  <si>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</si>
  <si>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</si>
  <si>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</si>
  <si>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</si>
  <si>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</si>
  <si>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</si>
  <si>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</si>
  <si>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</si>
  <si>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</si>
  <si>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</si>
  <si>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</si>
  <si>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</si>
  <si>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</si>
  <si>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</si>
  <si>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</si>
  <si>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</si>
  <si>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</si>
  <si>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</si>
  <si>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</si>
  <si>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</si>
  <si>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</si>
  <si>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</si>
  <si>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</si>
  <si>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</si>
  <si>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</si>
  <si>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</si>
  <si>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</si>
  <si>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</si>
  <si>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</si>
  <si>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</si>
  <si>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</si>
  <si>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</si>
  <si>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</si>
  <si>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</si>
  <si>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</si>
  <si>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</si>
  <si>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</si>
  <si>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</si>
  <si>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</si>
  <si>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</si>
  <si>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</si>
  <si>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</si>
  <si>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</si>
  <si>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</si>
  <si>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</si>
  <si>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</si>
  <si>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</si>
  <si>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</si>
  <si>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</si>
  <si>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</si>
  <si>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</si>
  <si>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</si>
  <si>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</si>
  <si>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</si>
  <si>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</si>
  <si>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</si>
  <si>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</si>
  <si>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</si>
  <si>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</si>
  <si>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</si>
  <si>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</si>
  <si>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</si>
  <si>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</si>
  <si>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</si>
  <si>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</si>
  <si>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</si>
  <si>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</si>
  <si>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</si>
  <si>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</si>
  <si>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</si>
  <si>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</si>
  <si>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</si>
  <si>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</si>
  <si>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</si>
  <si>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</si>
  <si>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</si>
  <si>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</si>
  <si>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</si>
  <si>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</si>
  <si>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</si>
  <si>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</si>
  <si>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</si>
  <si>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</si>
  <si>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</si>
  <si>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</si>
  <si>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</si>
  <si>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</si>
  <si>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</si>
  <si>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</si>
  <si>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</si>
  <si>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</si>
  <si>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</si>
  <si>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</si>
  <si>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</si>
  <si>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</si>
  <si>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</si>
  <si>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</si>
  <si>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</si>
  <si>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</si>
  <si>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</si>
  <si>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</si>
  <si>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</si>
  <si>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</si>
  <si>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</si>
  <si>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</si>
  <si>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</si>
  <si>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</si>
  <si>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</si>
  <si>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</si>
  <si>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</si>
  <si>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</si>
  <si>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</si>
  <si>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</si>
  <si>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</si>
  <si>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</si>
  <si>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</si>
  <si>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</si>
  <si>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</si>
  <si>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</si>
  <si>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</si>
  <si>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</si>
  <si>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</si>
  <si>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</si>
  <si>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</si>
  <si>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</si>
  <si>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</si>
  <si>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</si>
  <si>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</si>
  <si>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</si>
  <si>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</si>
  <si>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</si>
  <si>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</si>
  <si>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</si>
  <si>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</si>
  <si>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</si>
  <si>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</si>
  <si>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</si>
  <si>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</si>
  <si>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</si>
  <si>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</si>
  <si>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</si>
  <si>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</si>
  <si>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</si>
  <si>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</si>
  <si>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</si>
  <si>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</si>
  <si>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</si>
  <si>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</si>
  <si>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</si>
  <si>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</si>
  <si>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</si>
  <si>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</si>
  <si>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</si>
  <si>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</si>
  <si>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</si>
  <si>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</si>
  <si>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</si>
  <si>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</si>
  <si>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</si>
  <si>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</si>
  <si>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</si>
  <si>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</si>
  <si>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</si>
  <si>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</si>
  <si>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</si>
  <si>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</si>
  <si>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</si>
  <si>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</si>
  <si>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</si>
  <si>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</si>
  <si>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</si>
  <si>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</si>
  <si>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</si>
  <si>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</si>
  <si>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</si>
  <si>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</si>
  <si>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</si>
  <si>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</si>
  <si>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</si>
  <si>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</si>
  <si>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</si>
  <si>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</si>
  <si>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</si>
  <si>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</si>
  <si>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</si>
  <si>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</si>
  <si>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</si>
  <si>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</si>
  <si>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</si>
  <si>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</si>
  <si>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</si>
  <si>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</si>
  <si>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</si>
  <si>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</si>
  <si>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</si>
  <si>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</si>
  <si>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</si>
  <si>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</si>
  <si>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</si>
  <si>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</si>
  <si>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</si>
  <si>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</si>
  <si>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</si>
  <si>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</si>
  <si>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</si>
  <si>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</si>
  <si>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</si>
  <si>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</si>
  <si>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</si>
  <si>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</si>
  <si>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</si>
  <si>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</si>
  <si>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</si>
  <si>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</si>
  <si>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</si>
  <si>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</si>
  <si>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</si>
  <si>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</si>
  <si>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</si>
  <si>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</si>
  <si>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</si>
  <si>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</si>
  <si>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</si>
  <si>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</si>
  <si>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</si>
  <si>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</si>
  <si>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</si>
  <si>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</si>
  <si>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</si>
  <si>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</si>
  <si>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</si>
  <si>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</si>
  <si>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</si>
  <si>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</si>
  <si>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</si>
  <si>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</si>
  <si>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</si>
  <si>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</si>
  <si>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</si>
  <si>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</si>
  <si>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</si>
  <si>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</si>
  <si>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</si>
  <si>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</si>
  <si>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</si>
  <si>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</si>
  <si>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</si>
  <si>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</si>
  <si>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</si>
  <si>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</si>
  <si>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</si>
  <si>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</si>
  <si>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</si>
  <si>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</si>
  <si>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</si>
  <si>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</si>
  <si>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</si>
  <si>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</si>
  <si>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</si>
  <si>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</si>
  <si>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</si>
  <si>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</si>
  <si>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</si>
  <si>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</si>
  <si>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</si>
  <si>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</si>
  <si>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</si>
  <si>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</si>
  <si>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</si>
  <si>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</si>
  <si>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</si>
  <si>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</si>
  <si>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</si>
  <si>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</si>
  <si>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</si>
  <si>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</si>
  <si>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</si>
  <si>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</si>
  <si>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</si>
  <si>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</si>
  <si>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</si>
  <si>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</si>
  <si>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</si>
  <si>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</si>
  <si>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</si>
  <si>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</si>
  <si>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</si>
  <si>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</si>
  <si>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</si>
  <si>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</si>
  <si>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</si>
  <si>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</si>
  <si>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</si>
  <si>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</si>
  <si>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</si>
  <si>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</si>
  <si>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</si>
  <si>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</si>
  <si>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</si>
  <si>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</si>
  <si>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</si>
  <si>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</si>
  <si>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</si>
  <si>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</si>
  <si>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</si>
  <si>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</si>
  <si>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</si>
  <si>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</si>
  <si>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</si>
  <si>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</si>
  <si>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</si>
  <si>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</si>
  <si>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</si>
  <si>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</si>
  <si>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</si>
  <si>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</si>
  <si>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</si>
  <si>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</si>
  <si>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</si>
  <si>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</si>
  <si>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</si>
  <si>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</si>
  <si>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</si>
  <si>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</si>
  <si>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</si>
  <si>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</si>
  <si>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</si>
  <si>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</si>
  <si>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</si>
  <si>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</si>
  <si>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</si>
  <si>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</si>
  <si>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</si>
  <si>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</si>
  <si>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</si>
  <si>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</si>
  <si>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</si>
  <si>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</si>
  <si>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</si>
  <si>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</si>
  <si>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</si>
  <si>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</si>
  <si>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</si>
  <si>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</si>
  <si>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</si>
  <si>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</si>
  <si>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</si>
  <si>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</si>
  <si>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</si>
  <si>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</si>
  <si>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</si>
  <si>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</si>
  <si>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</si>
  <si>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</si>
  <si>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</si>
  <si>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</si>
  <si>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</si>
  <si>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</si>
  <si>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</si>
  <si>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</si>
  <si>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</si>
  <si>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</si>
  <si>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</si>
  <si>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</si>
  <si>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</si>
  <si>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</si>
  <si>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</si>
  <si>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</si>
  <si>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</si>
  <si>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</si>
  <si>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</si>
  <si>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</si>
  <si>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</si>
  <si>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</si>
  <si>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</si>
  <si>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</si>
  <si>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</si>
  <si>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</si>
  <si>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</si>
  <si>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</si>
  <si>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</si>
  <si>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</si>
  <si>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</si>
  <si>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</si>
  <si>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</si>
  <si>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</si>
  <si>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</si>
  <si>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</si>
  <si>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</si>
  <si>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</si>
  <si>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</si>
  <si>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</si>
  <si>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</si>
  <si>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</si>
  <si>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</si>
  <si>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</si>
  <si>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</si>
  <si>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</si>
  <si>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</si>
  <si>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</si>
  <si>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</si>
  <si>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</si>
  <si>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</si>
  <si>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</si>
  <si>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</si>
  <si>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</si>
  <si>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</si>
  <si>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</si>
  <si>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</si>
  <si>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</si>
  <si>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</si>
  <si>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</si>
  <si>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</si>
  <si>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</si>
  <si>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</si>
  <si>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</si>
  <si>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</si>
  <si>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</si>
  <si>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</si>
  <si>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</si>
  <si>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</si>
  <si>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</si>
  <si>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</si>
  <si>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</si>
  <si>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</si>
  <si>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</si>
  <si>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</si>
  <si>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</si>
  <si>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</si>
  <si>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</si>
  <si>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</si>
  <si>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</si>
  <si>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</si>
  <si>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</si>
  <si>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</si>
  <si>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</si>
  <si>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</si>
  <si>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</si>
  <si>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</si>
  <si>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</si>
  <si>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</si>
  <si>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</si>
  <si>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</si>
  <si>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</si>
  <si>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</si>
  <si>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</si>
  <si>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</si>
  <si>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</si>
  <si>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</si>
  <si>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</si>
  <si>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</si>
  <si>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</si>
  <si>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</si>
  <si>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</si>
  <si>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</si>
  <si>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</si>
  <si>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</si>
  <si>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</si>
  <si>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</si>
  <si>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</si>
  <si>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</si>
  <si>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</si>
  <si>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</si>
  <si>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</si>
  <si>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</si>
  <si>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</si>
  <si>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</si>
  <si>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</si>
  <si>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</si>
  <si>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</si>
  <si>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</si>
  <si>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</si>
  <si>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</si>
  <si>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</si>
  <si>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</si>
  <si>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</si>
  <si>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</si>
  <si>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</si>
  <si>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</si>
  <si>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</si>
  <si>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</si>
  <si>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</si>
  <si>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</si>
  <si>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</si>
  <si>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</si>
  <si>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</si>
  <si>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</si>
  <si>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</si>
  <si>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</si>
  <si>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</si>
  <si>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</si>
  <si>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</si>
  <si>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</si>
  <si>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</si>
  <si>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</si>
  <si>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</si>
  <si>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</si>
  <si>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</si>
  <si>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</si>
  <si>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</si>
  <si>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</si>
  <si>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</si>
  <si>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</si>
  <si>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</si>
  <si>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</si>
  <si>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</si>
  <si>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</si>
  <si>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</si>
  <si>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</si>
  <si>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</si>
  <si>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</si>
  <si>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</si>
  <si>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</si>
  <si>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</si>
  <si>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</si>
  <si>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</si>
  <si>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</si>
  <si>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</si>
  <si>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</si>
  <si>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</si>
  <si>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</si>
  <si>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</si>
  <si>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</si>
  <si>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</si>
  <si>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</si>
  <si>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</si>
  <si>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</si>
  <si>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</si>
  <si>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</si>
  <si>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</si>
  <si>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</si>
  <si>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</si>
  <si>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</si>
  <si>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</si>
  <si>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</si>
  <si>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</si>
  <si>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</si>
  <si>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</si>
  <si>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</si>
  <si>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</si>
  <si>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</si>
  <si>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</si>
  <si>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</si>
  <si>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</si>
  <si>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</si>
  <si>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</si>
  <si>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</si>
  <si>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</si>
  <si>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</si>
  <si>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</si>
  <si>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</si>
  <si>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</si>
  <si>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</si>
  <si>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</si>
  <si>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</si>
  <si>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</si>
  <si>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</si>
  <si>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</si>
  <si>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</si>
  <si>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</si>
  <si>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</si>
  <si>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</si>
  <si>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</si>
  <si>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</si>
  <si>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</si>
  <si>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</si>
  <si>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</si>
  <si>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</si>
  <si>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</si>
  <si>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</si>
  <si>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</si>
  <si>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</si>
  <si>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</si>
  <si>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</si>
  <si>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</si>
  <si>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</si>
  <si>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</si>
  <si>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</si>
  <si>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</si>
  <si>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</si>
  <si>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</si>
  <si>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</si>
  <si>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</si>
  <si>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</si>
  <si>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</si>
  <si>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</si>
  <si>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</si>
  <si>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</si>
  <si>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</si>
  <si>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</si>
  <si>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</si>
  <si>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</si>
  <si>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</si>
  <si>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</si>
  <si>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</si>
  <si>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</si>
  <si>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</si>
  <si>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</si>
  <si>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</si>
  <si>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</si>
  <si>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</si>
  <si>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</si>
  <si>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</si>
  <si>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</si>
  <si>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</si>
  <si>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</si>
  <si>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</si>
  <si>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</si>
  <si>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</si>
  <si>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</si>
  <si>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</si>
  <si>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</si>
  <si>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</si>
  <si>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</si>
  <si>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</si>
  <si>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</si>
  <si>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</si>
  <si>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</si>
  <si>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</si>
  <si>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</si>
  <si>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</si>
  <si>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</si>
  <si>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</si>
  <si>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</si>
  <si>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</si>
  <si>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</si>
  <si>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</si>
  <si>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</si>
  <si>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</si>
  <si>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</si>
  <si>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</si>
  <si>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</si>
  <si>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</si>
  <si>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</si>
  <si>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</si>
  <si>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</si>
  <si>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</si>
  <si>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</si>
  <si>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</si>
  <si>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</si>
  <si>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</si>
  <si>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</si>
  <si>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</si>
  <si>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</si>
  <si>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</si>
  <si>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</si>
  <si>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</si>
  <si>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</si>
  <si>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</si>
  <si>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</si>
  <si>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</si>
  <si>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</si>
  <si>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</si>
  <si>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</si>
  <si>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</si>
  <si>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</si>
  <si>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</si>
  <si>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</si>
  <si>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</si>
  <si>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</si>
  <si>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</si>
  <si>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</si>
  <si>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</si>
  <si>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</si>
  <si>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</si>
  <si>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</si>
  <si>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</si>
  <si>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</si>
  <si>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</si>
  <si>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</si>
  <si>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</si>
  <si>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</si>
  <si>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</si>
  <si>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</si>
  <si>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</si>
  <si>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</si>
  <si>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</si>
  <si>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</si>
  <si>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</si>
  <si>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</si>
  <si>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</si>
  <si>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</si>
  <si>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</si>
  <si>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</si>
  <si>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</si>
  <si>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</si>
  <si>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</si>
  <si>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</si>
  <si>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</si>
  <si>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</si>
  <si>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</si>
  <si>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</si>
  <si>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</si>
  <si>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</si>
  <si>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</si>
  <si>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</si>
  <si>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</si>
  <si>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</si>
  <si>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</si>
  <si>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</si>
  <si>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</si>
  <si>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</si>
  <si>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</si>
  <si>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</si>
  <si>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</si>
  <si>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</si>
  <si>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</si>
  <si>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</si>
  <si>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</si>
  <si>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</si>
  <si>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</si>
  <si>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</si>
  <si>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</si>
  <si>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</si>
  <si>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</si>
  <si>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</si>
  <si>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</si>
  <si>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</si>
  <si>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</si>
  <si>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</si>
  <si>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</si>
  <si>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</si>
  <si>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</si>
  <si>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</si>
  <si>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</si>
  <si>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</si>
  <si>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</si>
  <si>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</si>
  <si>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</si>
  <si>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</si>
  <si>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</si>
  <si>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</si>
  <si>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</si>
  <si>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</si>
  <si>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</si>
  <si>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</si>
  <si>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</si>
  <si>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</si>
  <si>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</si>
  <si>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</si>
  <si>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</si>
  <si>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</si>
  <si>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</si>
  <si>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</si>
  <si>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</si>
  <si>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</si>
  <si>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</si>
  <si>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</si>
  <si>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</si>
  <si>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</si>
  <si>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</si>
  <si>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</si>
  <si>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</si>
  <si>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</si>
  <si>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</si>
  <si>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</si>
  <si>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</si>
  <si>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</si>
  <si>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</si>
  <si>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</si>
  <si>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</si>
  <si>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</si>
  <si>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</si>
  <si>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</si>
  <si>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</si>
  <si>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</si>
  <si>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</si>
  <si>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</si>
  <si>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</si>
  <si>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</si>
  <si>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</si>
  <si>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</si>
  <si>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</si>
  <si>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</si>
  <si>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</si>
  <si>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</si>
  <si>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</si>
  <si>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</si>
  <si>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</si>
  <si>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</si>
  <si>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</si>
  <si>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</si>
  <si>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</si>
  <si>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</si>
  <si>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</si>
  <si>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</si>
  <si>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</si>
  <si>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</si>
  <si>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</si>
  <si>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</si>
  <si>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</si>
  <si>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</si>
  <si>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</si>
  <si>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</si>
  <si>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</si>
  <si>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</si>
  <si>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</si>
  <si>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</si>
  <si>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</si>
  <si>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</si>
  <si>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</si>
  <si>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</si>
  <si>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</si>
  <si>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</si>
  <si>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</si>
  <si>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</si>
  <si>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</si>
  <si>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</si>
  <si>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</si>
  <si>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</si>
  <si>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</si>
  <si>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</si>
  <si>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</si>
  <si>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</si>
  <si>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</si>
  <si>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</si>
  <si>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</si>
  <si>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</si>
  <si>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</si>
  <si>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</si>
  <si>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</si>
  <si>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</si>
  <si>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</si>
  <si>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</si>
  <si>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</si>
  <si>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</si>
  <si>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</si>
  <si>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</si>
  <si>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</si>
  <si>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</si>
  <si>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</si>
  <si>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</si>
  <si>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</si>
  <si>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</si>
  <si>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</si>
  <si>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</si>
  <si>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</si>
  <si>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</si>
  <si>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</si>
  <si>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</si>
  <si>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</si>
  <si>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</si>
  <si>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</si>
  <si>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</si>
  <si>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</si>
  <si>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</si>
  <si>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</si>
  <si>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</si>
  <si>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</si>
  <si>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</si>
  <si>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</si>
  <si>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</si>
  <si>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</si>
  <si>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</si>
  <si>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</si>
  <si>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</si>
  <si>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</si>
  <si>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</si>
  <si>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</si>
  <si>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</si>
  <si>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</si>
  <si>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</si>
  <si>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</si>
  <si>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</si>
  <si>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</si>
  <si>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</si>
  <si>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</si>
  <si>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</si>
  <si>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</si>
  <si>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</si>
  <si>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</si>
  <si>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</si>
  <si>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</si>
  <si>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</si>
  <si>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</si>
  <si>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</si>
  <si>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</si>
  <si>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</si>
  <si>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</si>
  <si>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</si>
  <si>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</si>
  <si>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</si>
  <si>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</si>
  <si>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</si>
  <si>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</si>
  <si>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</si>
  <si>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</si>
  <si>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</si>
  <si>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</si>
  <si>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</si>
  <si>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</si>
  <si>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</si>
  <si>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</si>
  <si>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</si>
  <si>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</si>
  <si>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</si>
  <si>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</si>
  <si>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</si>
  <si>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</si>
  <si>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</si>
  <si>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</si>
  <si>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</si>
  <si>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</si>
  <si>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</si>
  <si>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</si>
  <si>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</si>
  <si>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</si>
  <si>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</si>
  <si>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</si>
  <si>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</si>
  <si>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</si>
  <si>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</si>
  <si>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</si>
  <si>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</si>
  <si>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</si>
  <si>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</si>
  <si>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</si>
  <si>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</si>
  <si>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</si>
  <si>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</si>
  <si>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</si>
  <si>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</si>
  <si>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</si>
  <si>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</si>
  <si>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</si>
  <si>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</si>
  <si>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</si>
  <si>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</si>
  <si>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</si>
  <si>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</si>
  <si>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</si>
  <si>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</si>
  <si>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</si>
  <si>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</si>
  <si>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</si>
  <si>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</si>
  <si>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</si>
  <si>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</si>
  <si>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</si>
  <si>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</si>
  <si>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</si>
  <si>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</si>
  <si>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</si>
  <si>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</si>
  <si>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</si>
  <si>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</si>
  <si>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</si>
  <si>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</si>
  <si>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</si>
  <si>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</si>
  <si>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</si>
  <si>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</si>
  <si>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</si>
  <si>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</si>
  <si>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</si>
  <si>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</si>
  <si>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</si>
  <si>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</si>
  <si>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</si>
  <si>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</si>
  <si>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</si>
  <si>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</si>
  <si>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</si>
  <si>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</si>
  <si>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</si>
  <si>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</si>
  <si>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</si>
  <si>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</si>
  <si>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</si>
  <si>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</si>
  <si>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</si>
  <si>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</si>
  <si>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</si>
  <si>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</si>
  <si>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</si>
  <si>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</si>
  <si>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</si>
  <si>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</si>
  <si>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</si>
  <si>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</si>
  <si>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</si>
  <si>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</si>
  <si>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</si>
  <si>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</si>
  <si>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</si>
  <si>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</si>
  <si>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</si>
  <si>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</si>
  <si>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</si>
  <si>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</si>
  <si>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</si>
  <si>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</si>
  <si>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</si>
  <si>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</si>
  <si>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</si>
  <si>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</si>
  <si>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</si>
  <si>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</si>
  <si>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</si>
  <si>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</si>
  <si>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</si>
  <si>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</si>
  <si>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</si>
  <si>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</si>
  <si>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</si>
  <si>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</si>
  <si>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</si>
  <si>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</si>
  <si>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</si>
  <si>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</si>
  <si>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</si>
  <si>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</si>
  <si>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</si>
  <si>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</si>
  <si>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</si>
  <si>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</si>
  <si>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</si>
  <si>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</si>
  <si>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</si>
  <si>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</si>
  <si>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</si>
  <si>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</si>
  <si>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</si>
  <si>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</si>
  <si>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</si>
  <si>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</si>
  <si>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</si>
  <si>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</si>
  <si>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</si>
  <si>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</si>
  <si>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</si>
  <si>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</si>
  <si>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</si>
  <si>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</si>
  <si>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</si>
  <si>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</si>
  <si>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</si>
  <si>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</si>
  <si>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</si>
  <si>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</si>
  <si>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</si>
  <si>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</si>
  <si>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</si>
  <si>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</si>
  <si>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</si>
  <si>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</si>
  <si>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</si>
  <si>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</si>
  <si>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</si>
  <si>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</si>
  <si>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</si>
  <si>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</si>
  <si>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</si>
  <si>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</si>
  <si>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</si>
  <si>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</si>
  <si>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</si>
  <si>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</si>
  <si>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</si>
  <si>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</si>
  <si>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</si>
  <si>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</si>
  <si>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</si>
  <si>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</si>
  <si>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</si>
  <si>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</si>
  <si>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</si>
  <si>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</si>
  <si>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</si>
  <si>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</si>
  <si>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</si>
  <si>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</si>
  <si>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</si>
  <si>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</si>
  <si>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</si>
  <si>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</si>
  <si>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</si>
  <si>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</si>
  <si>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</si>
  <si>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</si>
  <si>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</si>
  <si>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</si>
  <si>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</si>
  <si>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</si>
  <si>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</si>
  <si>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</si>
  <si>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</si>
  <si>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</si>
  <si>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</si>
  <si>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</si>
  <si>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</si>
  <si>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</si>
  <si>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</si>
  <si>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</si>
  <si>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</si>
  <si>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</si>
  <si>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</si>
  <si>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</si>
  <si>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</si>
  <si>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</si>
  <si>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</si>
  <si>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</si>
  <si>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</si>
  <si>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</si>
  <si>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</si>
  <si>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</si>
  <si>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</si>
  <si>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</si>
  <si>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</si>
  <si>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</si>
  <si>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</si>
  <si>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</si>
  <si>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</si>
  <si>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</si>
  <si>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</si>
  <si>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</si>
  <si>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</si>
  <si>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</si>
  <si>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</si>
  <si>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</si>
  <si>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</si>
  <si>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</si>
  <si>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</si>
  <si>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</si>
  <si>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</si>
  <si>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</si>
  <si>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</si>
  <si>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</si>
  <si>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</si>
  <si>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</si>
  <si>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</si>
  <si>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</si>
  <si>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</si>
  <si>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</si>
  <si>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</si>
  <si>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</si>
  <si>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</si>
  <si>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</si>
  <si>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</si>
  <si>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</si>
  <si>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</si>
  <si>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</si>
  <si>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</si>
  <si>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</si>
  <si>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</si>
  <si>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</si>
  <si>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</si>
  <si>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</si>
  <si>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</si>
  <si>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</si>
  <si>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</si>
  <si>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</si>
  <si>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</si>
  <si>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</si>
  <si>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</si>
  <si>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</si>
  <si>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</si>
  <si>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</si>
  <si>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</si>
  <si>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</si>
  <si>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</si>
  <si>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</si>
  <si>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</si>
  <si>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</si>
  <si>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</si>
  <si>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</si>
  <si>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</si>
  <si>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</si>
  <si>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</si>
  <si>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</si>
  <si>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</si>
  <si>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</si>
  <si>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</si>
  <si>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</si>
  <si>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</si>
  <si>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</si>
  <si>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</si>
  <si>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</si>
  <si>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</si>
  <si>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</si>
  <si>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</si>
  <si>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</si>
  <si>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</si>
  <si>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</si>
  <si>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</si>
  <si>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</si>
  <si>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</si>
  <si>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</si>
  <si>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</si>
  <si>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</si>
  <si>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</si>
  <si>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</si>
  <si>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</si>
  <si>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</si>
  <si>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</si>
  <si>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</si>
  <si>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</si>
  <si>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</si>
  <si>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</si>
  <si>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</si>
  <si>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</si>
  <si>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</si>
  <si>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</si>
  <si>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</si>
  <si>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</si>
  <si>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</si>
  <si>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</si>
  <si>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</si>
  <si>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</si>
  <si>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</si>
  <si>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</si>
  <si>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</si>
  <si>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</si>
  <si>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</si>
  <si>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</si>
  <si>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</si>
  <si>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</si>
  <si>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</si>
  <si>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</si>
  <si>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</si>
  <si>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</si>
  <si>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</si>
  <si>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</si>
  <si>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</si>
  <si>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</si>
  <si>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</si>
  <si>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</si>
  <si>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</si>
  <si>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</si>
  <si>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</si>
  <si>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</si>
  <si>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</si>
  <si>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</si>
  <si>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</si>
  <si>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</si>
  <si>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</si>
  <si>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</si>
  <si>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</si>
  <si>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</si>
  <si>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</si>
  <si>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</si>
  <si>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</si>
  <si>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</si>
  <si>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</si>
  <si>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</si>
  <si>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</si>
  <si>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</si>
  <si>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</si>
  <si>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</si>
  <si>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</si>
  <si>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</si>
  <si>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</si>
  <si>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</si>
  <si>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</si>
  <si>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</si>
  <si>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</si>
  <si>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</si>
  <si>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</si>
  <si>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</si>
  <si>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</si>
  <si>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</si>
  <si>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</si>
  <si>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</si>
  <si>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</si>
  <si>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</si>
  <si>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</si>
  <si>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</si>
  <si>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</si>
  <si>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</si>
  <si>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</si>
  <si>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</si>
  <si>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</si>
  <si>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</si>
  <si>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</si>
  <si>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</si>
  <si>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</si>
  <si>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</si>
  <si>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</si>
  <si>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</si>
  <si>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</si>
  <si>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</si>
  <si>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</si>
  <si>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</si>
  <si>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</si>
  <si>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</si>
  <si>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</si>
  <si>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</si>
  <si>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</si>
  <si>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</si>
  <si>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</si>
  <si>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</si>
  <si>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</si>
  <si>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</si>
  <si>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</si>
  <si>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</si>
  <si>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</si>
  <si>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</si>
  <si>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</si>
  <si>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</si>
  <si>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</si>
  <si>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</si>
  <si>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</si>
  <si>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</si>
  <si>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</si>
  <si>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</si>
  <si>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</si>
  <si>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</si>
  <si>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</si>
  <si>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</si>
  <si>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</si>
  <si>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</si>
  <si>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</si>
  <si>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</si>
  <si>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</si>
  <si>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</si>
  <si>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</si>
  <si>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</si>
  <si>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</si>
  <si>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</si>
  <si>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</si>
  <si>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</si>
  <si>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</si>
  <si>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</si>
  <si>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</si>
  <si>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</si>
  <si>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</si>
  <si>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</si>
  <si>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</si>
  <si>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</si>
  <si>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</si>
  <si>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</si>
  <si>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</si>
  <si>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</si>
  <si>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</si>
  <si>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</si>
  <si>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</si>
  <si>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</si>
  <si>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</si>
  <si>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</si>
  <si>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</si>
  <si>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</si>
  <si>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</si>
  <si>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</si>
  <si>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</si>
  <si>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</si>
  <si>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</si>
  <si>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</si>
  <si>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</si>
  <si>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</si>
  <si>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</si>
  <si>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</si>
  <si>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</si>
  <si>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</si>
  <si>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</si>
  <si>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</si>
  <si>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</si>
  <si>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</si>
  <si>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</si>
  <si>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</si>
  <si>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</si>
  <si>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</si>
  <si>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</si>
  <si>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</si>
  <si>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</si>
  <si>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</si>
  <si>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</si>
  <si>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</si>
  <si>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</si>
  <si>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</si>
  <si>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</si>
  <si>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</si>
  <si>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</si>
  <si>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</si>
  <si>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</si>
  <si>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</si>
  <si>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</si>
  <si>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</si>
  <si>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</si>
  <si>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</si>
  <si>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</si>
  <si>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</si>
  <si>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</si>
  <si>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</si>
  <si>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</si>
  <si>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</si>
  <si>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</si>
  <si>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</si>
  <si>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</si>
  <si>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</si>
  <si>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</si>
  <si>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</si>
  <si>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</si>
  <si>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</si>
  <si>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</si>
  <si>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</si>
  <si>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</si>
  <si>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</si>
  <si>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</si>
  <si>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</si>
  <si>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</si>
  <si>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</si>
  <si>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</si>
  <si>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</si>
  <si>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</si>
  <si>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</si>
  <si>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</si>
  <si>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</si>
  <si>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</si>
  <si>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</si>
  <si>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</si>
  <si>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</si>
  <si>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</si>
  <si>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</si>
  <si>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</si>
  <si>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</si>
  <si>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</si>
  <si>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</si>
  <si>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</si>
  <si>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</si>
  <si>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</si>
  <si>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</si>
  <si>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</si>
  <si>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</si>
  <si>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</si>
  <si>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</si>
  <si>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</si>
  <si>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</si>
  <si>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</si>
  <si>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</si>
  <si>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</si>
  <si>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</si>
  <si>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</si>
  <si>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</si>
  <si>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</si>
  <si>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</si>
  <si>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</si>
  <si>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</si>
  <si>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</si>
  <si>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</si>
  <si>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</si>
  <si>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</si>
  <si>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</si>
  <si>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</si>
  <si>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</si>
  <si>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</si>
  <si>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</si>
  <si>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</si>
  <si>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</si>
  <si>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</si>
  <si>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</si>
  <si>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</si>
  <si>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</si>
  <si>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</si>
  <si>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</si>
  <si>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</si>
  <si>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</si>
  <si>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</si>
  <si>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</si>
  <si>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</si>
  <si>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</si>
  <si>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</si>
  <si>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</si>
  <si>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</si>
  <si>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</si>
  <si>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</si>
  <si>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</si>
  <si>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</si>
  <si>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</si>
  <si>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</si>
  <si>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</si>
  <si>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</si>
  <si>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</si>
  <si>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</si>
  <si>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</si>
  <si>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</si>
  <si>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</si>
  <si>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</si>
  <si>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</si>
  <si>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</si>
  <si>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</si>
  <si>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</si>
  <si>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</si>
  <si>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</si>
  <si>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</si>
  <si>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</si>
  <si>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</si>
  <si>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</si>
  <si>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</si>
  <si>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</si>
  <si>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</si>
  <si>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</si>
  <si>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</si>
  <si>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</si>
  <si>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</si>
  <si>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</si>
  <si>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</si>
  <si>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</si>
  <si>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</si>
  <si>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</si>
  <si>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</si>
  <si>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</si>
  <si>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</si>
  <si>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</si>
  <si>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</si>
  <si>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</si>
  <si>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</si>
  <si>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</si>
  <si>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</si>
  <si>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</si>
  <si>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</si>
  <si>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</si>
  <si>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</si>
  <si>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</si>
  <si>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</si>
  <si>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</si>
  <si>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</si>
  <si>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</si>
  <si>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</si>
  <si>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</si>
  <si>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</si>
  <si>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</si>
  <si>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</si>
  <si>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</si>
  <si>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</si>
  <si>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</si>
  <si>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</si>
  <si>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</si>
  <si>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</si>
  <si>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</si>
  <si>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</si>
  <si>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</si>
  <si>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</si>
  <si>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</si>
  <si>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</si>
  <si>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</si>
  <si>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</si>
  <si>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</si>
  <si>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</si>
  <si>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</si>
  <si>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</si>
  <si>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</si>
  <si>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</si>
  <si>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</si>
  <si>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</si>
  <si>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</si>
  <si>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</si>
  <si>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</si>
  <si>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</si>
  <si>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</si>
  <si>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</si>
  <si>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</si>
  <si>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</si>
  <si>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</si>
  <si>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</si>
  <si>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</si>
  <si>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</si>
  <si>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</si>
  <si>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</si>
  <si>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</si>
  <si>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</si>
  <si>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</si>
  <si>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</si>
  <si>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</si>
  <si>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</si>
  <si>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</si>
  <si>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</si>
  <si>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</si>
  <si>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</si>
  <si>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</si>
  <si>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</si>
  <si>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</si>
  <si>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</si>
  <si>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</si>
  <si>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</si>
  <si>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</si>
  <si>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</si>
  <si>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</si>
  <si>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</si>
  <si>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</si>
  <si>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</si>
  <si>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</si>
  <si>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</si>
  <si>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</si>
  <si>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</si>
  <si>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</si>
  <si>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</si>
  <si>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</si>
  <si>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</si>
  <si>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</si>
  <si>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</si>
  <si>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</si>
  <si>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</si>
  <si>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</si>
  <si>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</si>
  <si>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</si>
  <si>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</si>
  <si>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</si>
  <si>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</si>
  <si>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</si>
  <si>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</si>
  <si>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</si>
  <si>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</si>
  <si>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</si>
  <si>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</si>
  <si>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</si>
  <si>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</si>
  <si>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</si>
  <si>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</si>
  <si>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</si>
  <si>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</si>
  <si>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</si>
  <si>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</si>
  <si>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</si>
  <si>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</si>
  <si>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</si>
  <si>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</si>
  <si>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</si>
  <si>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</si>
  <si>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</si>
  <si>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</si>
  <si>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</si>
  <si>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</si>
  <si>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</si>
  <si>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</si>
  <si>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</si>
  <si>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</si>
  <si>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</si>
  <si>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</si>
  <si>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</si>
  <si>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</si>
  <si>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</si>
  <si>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</si>
  <si>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</si>
  <si>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</si>
  <si>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</si>
  <si>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</si>
  <si>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</si>
  <si>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</si>
  <si>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</si>
  <si>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</si>
  <si>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</si>
  <si>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</si>
  <si>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</si>
  <si>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</si>
  <si>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</si>
  <si>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</si>
  <si>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</si>
  <si>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</si>
  <si>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</si>
  <si>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</si>
  <si>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</si>
  <si>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</si>
  <si>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</si>
  <si>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</si>
  <si>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</si>
  <si>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</si>
  <si>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</si>
  <si>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</si>
  <si>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</si>
  <si>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</si>
  <si>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</si>
  <si>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</si>
  <si>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</si>
  <si>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</si>
  <si>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</si>
  <si>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</si>
  <si>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</si>
  <si>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</si>
  <si>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</si>
  <si>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</si>
  <si>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</si>
  <si>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</si>
  <si>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</si>
  <si>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</si>
  <si>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</si>
  <si>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</si>
  <si>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</si>
  <si>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</si>
  <si>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</si>
  <si>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</si>
  <si>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</si>
  <si>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</si>
  <si>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</si>
  <si>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</si>
  <si>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</si>
  <si>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</si>
  <si>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</si>
  <si>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</si>
  <si>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</si>
  <si>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</si>
  <si>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</si>
  <si>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</si>
  <si>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</si>
  <si>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</si>
  <si>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</si>
  <si>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</si>
  <si>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</si>
  <si>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</si>
  <si>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</si>
  <si>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</si>
  <si>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</si>
  <si>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</si>
  <si>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</si>
  <si>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</si>
  <si>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</si>
  <si>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</si>
  <si>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</si>
  <si>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</si>
  <si>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</si>
  <si>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</si>
  <si>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</si>
  <si>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</si>
  <si>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</si>
  <si>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</si>
  <si>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</si>
  <si>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</si>
  <si>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</si>
  <si>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</si>
  <si>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</si>
  <si>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</si>
  <si>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</si>
  <si>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</si>
  <si>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</si>
  <si>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</si>
  <si>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</si>
  <si>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</si>
  <si>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</si>
  <si>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</si>
  <si>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</si>
  <si>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</si>
  <si>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</si>
  <si>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</si>
  <si>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</si>
  <si>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</si>
  <si>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</si>
  <si>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</si>
  <si>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</si>
  <si>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</si>
  <si>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</si>
  <si>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</si>
  <si>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</si>
  <si>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</si>
  <si>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</si>
  <si>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</si>
  <si>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</si>
  <si>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</si>
  <si>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</si>
  <si>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</si>
  <si>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</si>
  <si>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</si>
  <si>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</si>
  <si>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</si>
  <si>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</si>
  <si>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</si>
  <si>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</si>
  <si>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</si>
  <si>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</si>
  <si>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</si>
  <si>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</si>
  <si>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</si>
  <si>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</si>
  <si>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</si>
  <si>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</si>
  <si>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</si>
  <si>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</si>
  <si>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</si>
  <si>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</si>
  <si>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</si>
  <si>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</si>
  <si>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</si>
  <si>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</si>
  <si>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</si>
  <si>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</si>
  <si>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</si>
  <si>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</si>
  <si>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</si>
  <si>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</si>
  <si>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</si>
  <si>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</si>
  <si>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</si>
  <si>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</si>
  <si>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</si>
  <si>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</si>
  <si>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</si>
  <si>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</si>
  <si>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</si>
  <si>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</si>
  <si>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</si>
  <si>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</si>
  <si>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</si>
  <si>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</si>
  <si>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</si>
  <si>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</si>
  <si>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</si>
  <si>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</si>
  <si>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</si>
  <si>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</si>
  <si>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</si>
  <si>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</si>
  <si>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</si>
  <si>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</si>
  <si>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</si>
  <si>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</si>
  <si>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</si>
  <si>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</si>
  <si>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</si>
  <si>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</si>
  <si>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</si>
  <si>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</si>
  <si>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</si>
  <si>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</si>
  <si>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</si>
  <si>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</si>
  <si>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</si>
  <si>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</si>
  <si>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</si>
  <si>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</si>
  <si>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</si>
  <si>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</si>
  <si>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</si>
  <si>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</si>
  <si>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</si>
  <si>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</si>
  <si>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</si>
  <si>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</si>
  <si>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</si>
  <si>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</si>
  <si>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</si>
  <si>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</si>
  <si>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</si>
  <si>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</si>
  <si>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</si>
  <si>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</si>
  <si>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</si>
  <si>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</si>
  <si>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</si>
  <si>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</si>
  <si>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</si>
  <si>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</si>
  <si>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</si>
  <si>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</si>
  <si>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</si>
  <si>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</si>
  <si>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</si>
  <si>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</si>
  <si>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</si>
  <si>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</si>
  <si>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</si>
  <si>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</si>
  <si>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</si>
  <si>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</si>
  <si>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</si>
  <si>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</si>
  <si>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</si>
  <si>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</si>
  <si>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</si>
  <si>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</si>
  <si>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</si>
  <si>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</si>
  <si>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</si>
  <si>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</si>
  <si>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</si>
  <si>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</si>
  <si>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</si>
  <si>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</si>
  <si>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</si>
  <si>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</si>
  <si>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</si>
  <si>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</si>
  <si>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</si>
  <si>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</si>
  <si>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</si>
  <si>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</si>
  <si>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</si>
  <si>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</si>
  <si>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</si>
  <si>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</si>
  <si>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</si>
  <si>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</si>
  <si>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</si>
  <si>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</si>
  <si>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</si>
  <si>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</si>
  <si>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</si>
  <si>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</si>
  <si>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</si>
  <si>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</si>
  <si>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</si>
  <si>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</si>
  <si>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</si>
  <si>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</si>
  <si>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</si>
  <si>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</si>
  <si>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</si>
  <si>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</si>
  <si>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</si>
  <si>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</si>
  <si>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</si>
  <si>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</si>
  <si>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</si>
  <si>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</si>
  <si>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</si>
  <si>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</si>
  <si>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</si>
  <si>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</si>
  <si>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</si>
  <si>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</si>
  <si>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</si>
  <si>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</si>
  <si>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</si>
  <si>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</si>
  <si>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</si>
  <si>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</si>
  <si>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</si>
  <si>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</si>
  <si>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</si>
  <si>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</si>
  <si>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</si>
  <si>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</si>
  <si>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</si>
  <si>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</si>
  <si>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</si>
  <si>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</si>
  <si>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</si>
  <si>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</si>
  <si>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</si>
  <si>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</si>
  <si>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</si>
  <si>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</si>
  <si>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</si>
  <si>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</si>
  <si>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</si>
  <si>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</si>
  <si>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</si>
  <si>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</si>
  <si>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</si>
  <si>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</si>
  <si>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</si>
  <si>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</si>
  <si>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</si>
  <si>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</si>
  <si>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</si>
  <si>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</si>
  <si>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</si>
  <si>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</si>
  <si>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</si>
  <si>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</si>
  <si>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</si>
  <si>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</si>
  <si>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</si>
  <si>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</si>
  <si>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</si>
  <si>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</si>
  <si>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</si>
  <si>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</si>
  <si>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</si>
  <si>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</si>
  <si>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</si>
  <si>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</si>
  <si>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</si>
  <si>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</si>
  <si>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</si>
  <si>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</si>
  <si>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</si>
  <si>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</si>
  <si>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</si>
  <si>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</si>
  <si>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</si>
  <si>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</si>
  <si>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</si>
  <si>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</si>
  <si>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</si>
  <si>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</si>
  <si>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</si>
  <si>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</si>
  <si>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</si>
  <si>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</si>
  <si>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</si>
  <si>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</si>
  <si>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</si>
  <si>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</si>
  <si>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</si>
  <si>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</si>
  <si>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</si>
  <si>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</si>
  <si>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</si>
  <si>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</si>
  <si>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</si>
  <si>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</si>
  <si>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</si>
  <si>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</si>
  <si>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</si>
  <si>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</si>
  <si>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</si>
  <si>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</si>
  <si>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</si>
  <si>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</si>
  <si>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</si>
  <si>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</si>
  <si>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</si>
  <si>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</si>
  <si>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</si>
  <si>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</si>
  <si>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</si>
  <si>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</si>
  <si>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</si>
  <si>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</si>
  <si>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</si>
  <si>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</si>
  <si>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</si>
  <si>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</si>
  <si>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</si>
  <si>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</si>
  <si>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</si>
  <si>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</si>
  <si>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</si>
  <si>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</si>
  <si>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</si>
  <si>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</si>
  <si>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</si>
  <si>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</si>
  <si>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</si>
  <si>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</si>
  <si>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</si>
  <si>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</si>
  <si>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</si>
  <si>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</si>
  <si>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</si>
  <si>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</si>
  <si>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</si>
  <si>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</si>
  <si>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</si>
  <si>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</si>
  <si>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</si>
  <si>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</si>
  <si>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</si>
  <si>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</si>
  <si>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</si>
  <si>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</si>
  <si>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</si>
  <si>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</si>
  <si>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</si>
  <si>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</si>
  <si>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</si>
  <si>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</si>
  <si>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</si>
  <si>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</si>
  <si>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</si>
  <si>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</si>
  <si>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</si>
  <si>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</si>
  <si>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</si>
  <si>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</si>
  <si>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</si>
  <si>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</si>
  <si>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</si>
  <si>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</si>
  <si>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</si>
  <si>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</si>
  <si>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</si>
  <si>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</si>
  <si>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</si>
  <si>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</si>
  <si>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</si>
  <si>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</si>
  <si>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</si>
  <si>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</si>
  <si>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</si>
  <si>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</si>
  <si>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</si>
  <si>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</si>
  <si>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</si>
  <si>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</si>
  <si>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</si>
  <si>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</si>
  <si>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</si>
  <si>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</si>
  <si>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</si>
  <si>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</si>
  <si>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</si>
  <si>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</si>
  <si>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</si>
  <si>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</si>
  <si>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</si>
  <si>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</si>
  <si>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</si>
  <si>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</si>
  <si>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</si>
  <si>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</si>
  <si>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</si>
  <si>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</si>
  <si>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</si>
  <si>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</si>
  <si>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</si>
  <si>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</si>
  <si>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</si>
  <si>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</si>
  <si>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</si>
  <si>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</si>
  <si>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</si>
  <si>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</si>
  <si>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</si>
  <si>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</si>
  <si>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</si>
  <si>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</si>
  <si>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</si>
  <si>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</si>
  <si>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</si>
  <si>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</si>
  <si>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</si>
  <si>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</si>
  <si>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</si>
  <si>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</si>
  <si>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</si>
  <si>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</si>
  <si>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</si>
  <si>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</si>
  <si>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</si>
  <si>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</si>
  <si>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</si>
  <si>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</si>
  <si>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</si>
  <si>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</si>
  <si>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</si>
  <si>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</si>
  <si>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</si>
  <si>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</si>
  <si>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</si>
  <si>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</si>
  <si>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</si>
  <si>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</si>
  <si>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</si>
  <si>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</si>
  <si>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</si>
  <si>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</si>
  <si>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</si>
  <si>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</si>
  <si>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</si>
  <si>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</si>
  <si>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</si>
  <si>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</si>
  <si>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</si>
  <si>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</si>
  <si>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</si>
  <si>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</si>
  <si>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</si>
  <si>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</si>
  <si>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</si>
  <si>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</si>
  <si>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</si>
  <si>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</si>
  <si>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</si>
  <si>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</si>
  <si>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</si>
  <si>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</si>
  <si>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</si>
  <si>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</si>
  <si>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</si>
  <si>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</si>
  <si>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</si>
  <si>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</si>
  <si>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</si>
  <si>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</si>
  <si>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</si>
  <si>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</si>
  <si>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</si>
  <si>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</si>
  <si>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</si>
  <si>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</si>
  <si>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</si>
  <si>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</si>
  <si>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</si>
  <si>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</si>
  <si>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</si>
  <si>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</si>
  <si>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</si>
  <si>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</si>
  <si>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</si>
  <si>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</si>
  <si>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</si>
  <si>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</si>
  <si>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</si>
  <si>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</si>
  <si>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</si>
  <si>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</si>
  <si>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</si>
  <si>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</si>
  <si>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</si>
  <si>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</si>
  <si>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</si>
  <si>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</si>
  <si>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</si>
  <si>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</si>
  <si>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</si>
  <si>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</si>
  <si>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</si>
  <si>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</si>
  <si>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</si>
  <si>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</si>
  <si>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</si>
  <si>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</si>
  <si>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</si>
  <si>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</si>
  <si>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</si>
  <si>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</si>
  <si>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</si>
  <si>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</si>
  <si>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</si>
  <si>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</si>
  <si>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</si>
  <si>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</si>
  <si>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</si>
  <si>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</si>
  <si>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</si>
  <si>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</si>
  <si>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</si>
  <si>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</si>
  <si>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</si>
  <si>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</si>
  <si>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</si>
  <si>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</si>
  <si>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</si>
  <si>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</si>
  <si>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</si>
  <si>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</si>
  <si>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</si>
  <si>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</si>
  <si>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</si>
  <si>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</si>
  <si>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</si>
  <si>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</si>
  <si>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</si>
  <si>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</si>
  <si>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</si>
  <si>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</si>
  <si>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</si>
  <si>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</si>
  <si>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</si>
  <si>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</si>
  <si>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</si>
  <si>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</si>
  <si>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</si>
  <si>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</si>
  <si>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</si>
  <si>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</si>
  <si>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</si>
  <si>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</si>
  <si>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</si>
  <si>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</si>
  <si>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</si>
  <si>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</si>
  <si>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</si>
  <si>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</si>
  <si>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</si>
  <si>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</si>
  <si>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</si>
  <si>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</si>
  <si>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</si>
  <si>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</si>
  <si>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</si>
  <si>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</si>
  <si>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</si>
  <si>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</si>
  <si>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</si>
  <si>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</si>
  <si>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</si>
  <si>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</si>
  <si>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</si>
  <si>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</si>
  <si>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</si>
  <si>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</si>
  <si>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</si>
  <si>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</si>
  <si>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</si>
  <si>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</si>
  <si>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</si>
  <si>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</si>
  <si>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</si>
  <si>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</si>
  <si>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</si>
  <si>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</si>
  <si>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</si>
  <si>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</si>
  <si>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</si>
  <si>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</si>
  <si>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</si>
  <si>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</si>
  <si>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</si>
  <si>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</si>
  <si>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</si>
  <si>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</si>
  <si>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</si>
  <si>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</si>
  <si>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</si>
  <si>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</si>
  <si>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</si>
  <si>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</si>
  <si>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</si>
  <si>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</si>
  <si>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</si>
  <si>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</si>
  <si>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</si>
  <si>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</si>
  <si>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</si>
  <si>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</si>
  <si>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</si>
  <si>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</si>
  <si>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</si>
  <si>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</si>
  <si>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</si>
  <si>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</si>
  <si>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</si>
  <si>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</si>
  <si>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</si>
  <si>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</si>
  <si>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</si>
  <si>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</si>
  <si>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</si>
  <si>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</si>
  <si>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</si>
  <si>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</si>
  <si>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</si>
  <si>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</si>
  <si>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</si>
  <si>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</si>
  <si>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</si>
  <si>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</si>
  <si>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</si>
  <si>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</si>
  <si>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</si>
  <si>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</si>
  <si>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</si>
  <si>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</si>
  <si>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</si>
  <si>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</si>
  <si>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</si>
  <si>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</si>
  <si>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</si>
  <si>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</si>
  <si>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</si>
  <si>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</si>
  <si>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</si>
  <si>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</si>
  <si>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</si>
  <si>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</si>
  <si>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</si>
  <si>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</si>
  <si>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</si>
  <si>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</si>
  <si>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</si>
  <si>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</si>
  <si>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</si>
  <si>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</si>
  <si>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</si>
  <si>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</si>
  <si>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</si>
  <si>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</si>
  <si>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</si>
  <si>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</si>
  <si>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</si>
  <si>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</si>
  <si>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</si>
  <si>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</si>
  <si>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</si>
  <si>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</si>
  <si>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</si>
  <si>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</si>
  <si>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</si>
  <si>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</si>
  <si>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</si>
  <si>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</si>
  <si>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</si>
  <si>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</si>
  <si>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</si>
  <si>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</si>
  <si>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</si>
  <si>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</si>
  <si>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</si>
  <si>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</si>
  <si>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</si>
  <si>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</si>
  <si>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</si>
  <si>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</si>
  <si>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</si>
  <si>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</si>
  <si>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</si>
  <si>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</si>
  <si>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</si>
  <si>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</si>
  <si>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</si>
  <si>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</si>
  <si>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</si>
  <si>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</si>
  <si>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</si>
  <si>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</si>
  <si>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</si>
  <si>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</si>
  <si>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</si>
  <si>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</si>
  <si>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</si>
  <si>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</si>
  <si>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</si>
  <si>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</si>
  <si>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</si>
  <si>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</si>
  <si>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</si>
  <si>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</si>
  <si>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</si>
  <si>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</si>
  <si>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</si>
  <si>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</si>
  <si>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</si>
  <si>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</si>
  <si>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</si>
  <si>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</si>
  <si>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</si>
  <si>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</si>
  <si>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</si>
  <si>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</si>
  <si>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</si>
  <si>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</si>
  <si>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</si>
  <si>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</si>
  <si>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</si>
  <si>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</si>
  <si>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</si>
  <si>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</si>
  <si>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</si>
  <si>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</si>
  <si>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</si>
  <si>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</si>
  <si>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</si>
  <si>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</si>
  <si>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</si>
  <si>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</si>
  <si>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</si>
  <si>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</si>
  <si>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</si>
  <si>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</si>
  <si>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</si>
  <si>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</si>
  <si>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</si>
  <si>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</si>
  <si>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</si>
  <si>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</si>
  <si>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</si>
  <si>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</si>
  <si>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</si>
  <si>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</si>
  <si>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</si>
  <si>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</si>
  <si>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</si>
  <si>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</si>
  <si>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</si>
  <si>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</si>
  <si>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</si>
  <si>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</si>
  <si>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</si>
  <si>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</si>
  <si>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</si>
  <si>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</si>
  <si>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</si>
  <si>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</si>
  <si>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</si>
  <si>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</si>
  <si>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</si>
  <si>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</si>
  <si>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</si>
  <si>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</si>
  <si>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</si>
  <si>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</si>
  <si>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</si>
  <si>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</si>
  <si>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</si>
  <si>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</si>
  <si>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</si>
  <si>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</si>
  <si>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</si>
  <si>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</si>
  <si>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</si>
  <si>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</si>
  <si>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</si>
  <si>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</si>
  <si>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</si>
  <si>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</si>
  <si>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</si>
  <si>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</si>
  <si>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</si>
  <si>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</si>
  <si>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</si>
  <si>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</si>
  <si>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</si>
  <si>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</si>
  <si>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</si>
  <si>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</si>
  <si>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</si>
  <si>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</si>
  <si>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</si>
  <si>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</si>
  <si>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</si>
  <si>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</si>
  <si>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</si>
  <si>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</si>
  <si>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</si>
  <si>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</si>
  <si>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</si>
  <si>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</si>
  <si>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</si>
  <si>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</si>
  <si>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</si>
  <si>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</si>
  <si>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</si>
  <si>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</si>
  <si>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</si>
  <si>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</si>
  <si>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</si>
  <si>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</si>
  <si>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</si>
  <si>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</si>
  <si>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</si>
  <si>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</si>
  <si>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</si>
  <si>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</si>
  <si>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</si>
  <si>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</si>
  <si>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</si>
  <si>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</si>
  <si>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</si>
  <si>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</si>
  <si>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</si>
  <si>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</si>
  <si>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</si>
  <si>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</si>
  <si>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</si>
  <si>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</si>
  <si>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</si>
  <si>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</si>
  <si>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</si>
  <si>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</si>
  <si>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</si>
  <si>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</si>
  <si>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</si>
  <si>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</si>
  <si>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</si>
  <si>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</si>
  <si>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</si>
  <si>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</si>
  <si>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</si>
  <si>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</si>
  <si>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</si>
  <si>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</si>
  <si>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</si>
  <si>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</si>
  <si>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</si>
  <si>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</si>
  <si>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</si>
  <si>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</si>
  <si>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</si>
  <si>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</si>
  <si>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</si>
  <si>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</si>
  <si>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</si>
  <si>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</si>
  <si>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</si>
  <si>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</si>
  <si>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</si>
  <si>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</si>
  <si>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</si>
  <si>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</si>
  <si>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</si>
  <si>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</si>
  <si>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</si>
  <si>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</si>
  <si>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</si>
  <si>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</si>
  <si>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</si>
  <si>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</si>
  <si>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</si>
  <si>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</si>
  <si>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</si>
  <si>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</si>
  <si>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</si>
  <si>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</si>
  <si>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</si>
  <si>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</si>
  <si>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</si>
  <si>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</si>
  <si>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</si>
  <si>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</si>
  <si>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</si>
  <si>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</si>
  <si>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</si>
  <si>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</si>
  <si>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</si>
  <si>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</si>
  <si>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</si>
  <si>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</si>
  <si>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</si>
  <si>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</si>
  <si>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</si>
  <si>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</si>
  <si>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</si>
  <si>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</si>
  <si>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</si>
  <si>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</si>
  <si>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</si>
  <si>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</si>
  <si>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</si>
  <si>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</si>
  <si>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</si>
  <si>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</si>
  <si>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</si>
  <si>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</si>
  <si>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</si>
  <si>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</si>
  <si>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</si>
  <si>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</si>
  <si>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</si>
  <si>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</si>
  <si>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</si>
  <si>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</si>
  <si>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</si>
  <si>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</si>
  <si>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</si>
  <si>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</si>
  <si>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</si>
  <si>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</si>
  <si>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</si>
  <si>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</si>
  <si>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</si>
  <si>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</si>
  <si>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</si>
  <si>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</si>
  <si>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</si>
  <si>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</si>
  <si>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</si>
  <si>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</si>
  <si>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</si>
  <si>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</si>
  <si>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</si>
  <si>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</si>
  <si>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</si>
  <si>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</si>
  <si>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</si>
  <si>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</si>
  <si>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</si>
  <si>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</si>
  <si>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</si>
  <si>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</si>
  <si>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</si>
  <si>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</si>
  <si>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</si>
  <si>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</si>
  <si>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</si>
  <si>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</si>
  <si>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</si>
  <si>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</si>
  <si>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</si>
  <si>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</si>
  <si>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</si>
  <si>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</si>
  <si>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</si>
  <si>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</si>
  <si>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</si>
  <si>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</si>
  <si>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</si>
  <si>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</si>
  <si>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</si>
  <si>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</si>
  <si>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</si>
  <si>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</si>
  <si>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</si>
  <si>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</si>
  <si>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</si>
  <si>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</si>
  <si>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</si>
  <si>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</si>
  <si>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</si>
  <si>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</si>
  <si>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</si>
  <si>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</si>
  <si>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</si>
  <si>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</si>
  <si>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</si>
  <si>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</si>
  <si>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</si>
  <si>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</si>
  <si>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</si>
  <si>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</si>
  <si>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</si>
  <si>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</si>
  <si>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</si>
  <si>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</si>
  <si>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</si>
  <si>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</si>
  <si>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</si>
  <si>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</si>
  <si>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</si>
  <si>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</si>
  <si>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</si>
  <si>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</si>
  <si>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</si>
  <si>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</si>
  <si>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</si>
  <si>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</si>
  <si>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</si>
  <si>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</si>
  <si>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</si>
  <si>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</si>
  <si>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</si>
  <si>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</si>
  <si>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</si>
  <si>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</si>
  <si>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</si>
  <si>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</si>
  <si>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</si>
  <si>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</si>
  <si>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</si>
  <si>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</si>
  <si>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</si>
  <si>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</si>
  <si>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</si>
  <si>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</si>
  <si>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</si>
  <si>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</si>
  <si>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</si>
  <si>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</si>
  <si>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</si>
  <si>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</si>
  <si>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</si>
  <si>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</si>
  <si>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</si>
  <si>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</si>
  <si>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</si>
  <si>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</si>
  <si>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</si>
  <si>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</si>
  <si>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</si>
  <si>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</si>
  <si>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</si>
  <si>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</si>
  <si>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</si>
  <si>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</si>
  <si>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</si>
  <si>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</si>
  <si>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</si>
  <si>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</si>
  <si>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</si>
  <si>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</si>
  <si>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</si>
  <si>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</si>
  <si>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</si>
  <si>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</si>
  <si>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</si>
  <si>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</si>
  <si>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</si>
  <si>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</si>
  <si>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</si>
  <si>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</si>
  <si>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</si>
  <si>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</si>
  <si>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</si>
  <si>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</si>
  <si>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</si>
  <si>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</si>
  <si>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</si>
  <si>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</si>
  <si>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</si>
  <si>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</si>
  <si>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</si>
  <si>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</si>
  <si>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</si>
  <si>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</si>
  <si>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</si>
  <si>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</si>
  <si>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</si>
  <si>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</si>
  <si>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</si>
  <si>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</si>
  <si>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</si>
  <si>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</si>
  <si>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</si>
  <si>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</si>
  <si>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</si>
  <si>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</si>
  <si>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</si>
  <si>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</si>
  <si>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</si>
  <si>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</si>
  <si>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</si>
  <si>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</si>
  <si>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</si>
  <si>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</si>
  <si>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</si>
  <si>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</si>
  <si>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</si>
  <si>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</si>
  <si>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</si>
  <si>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</si>
  <si>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</si>
  <si>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</si>
  <si>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</si>
  <si>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</si>
  <si>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</si>
  <si>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</si>
  <si>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</si>
  <si>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</si>
  <si>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</si>
  <si>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</si>
  <si>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</si>
  <si>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</si>
  <si>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</si>
  <si>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</si>
  <si>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</si>
  <si>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</si>
  <si>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</si>
  <si>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</si>
  <si>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</si>
  <si>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</si>
  <si>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</si>
  <si>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</si>
  <si>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</si>
  <si>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</si>
  <si>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</si>
  <si>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</si>
  <si>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</si>
  <si>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</si>
  <si>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</si>
  <si>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</si>
  <si>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</si>
  <si>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</si>
  <si>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</si>
  <si>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</si>
  <si>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</si>
  <si>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</si>
  <si>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</si>
  <si>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</si>
  <si>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</si>
  <si>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</si>
  <si>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</si>
  <si>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</si>
  <si>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</si>
  <si>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</si>
  <si>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</si>
  <si>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</si>
  <si>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</si>
  <si>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</si>
  <si>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</si>
  <si>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</si>
  <si>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</si>
  <si>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</si>
  <si>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</si>
  <si>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</si>
  <si>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</si>
  <si>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</si>
  <si>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</si>
  <si>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</si>
  <si>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</si>
  <si>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</si>
  <si>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</si>
  <si>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</si>
  <si>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</si>
  <si>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</si>
  <si>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</si>
  <si>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</si>
  <si>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</si>
  <si>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</si>
  <si>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</si>
  <si>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</si>
  <si>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</si>
  <si>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</si>
  <si>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</si>
  <si>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</si>
  <si>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</si>
  <si>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</si>
  <si>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</si>
  <si>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</si>
  <si>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</si>
  <si>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</si>
  <si>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</si>
  <si>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</si>
  <si>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</si>
  <si>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</si>
  <si>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</si>
  <si>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</si>
  <si>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</si>
  <si>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</si>
  <si>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</si>
  <si>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</si>
  <si>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</si>
  <si>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</si>
  <si>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</si>
  <si>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</si>
  <si>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</si>
  <si>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</si>
  <si>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</si>
  <si>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</si>
  <si>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</si>
  <si>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</si>
  <si>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</si>
  <si>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</si>
  <si>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</si>
  <si>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</si>
  <si>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</si>
  <si>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</si>
  <si>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</si>
  <si>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</si>
  <si>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</si>
  <si>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</si>
  <si>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</si>
  <si>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</si>
  <si>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</si>
  <si>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</si>
  <si>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</si>
  <si>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</si>
  <si>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</si>
  <si>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</si>
  <si>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</si>
  <si>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</si>
  <si>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</si>
  <si>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</si>
  <si>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</si>
  <si>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</si>
  <si>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</si>
  <si>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</si>
  <si>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</si>
  <si>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</si>
  <si>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</si>
  <si>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</si>
  <si>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</si>
  <si>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</si>
  <si>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</si>
  <si>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</si>
  <si>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</si>
  <si>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</si>
  <si>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</si>
  <si>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</si>
  <si>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</si>
  <si>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</si>
  <si>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</si>
  <si>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</si>
  <si>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</si>
  <si>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</si>
  <si>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</si>
  <si>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</si>
  <si>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</si>
  <si>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</si>
  <si>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</si>
  <si>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</si>
  <si>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</si>
  <si>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</si>
  <si>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</si>
  <si>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</si>
  <si>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</si>
  <si>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</si>
  <si>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</si>
  <si>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</si>
  <si>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</si>
  <si>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</si>
  <si>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</si>
  <si>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</si>
  <si>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</si>
  <si>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</si>
  <si>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</si>
  <si>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</si>
  <si>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</si>
  <si>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</si>
  <si>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</si>
  <si>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</si>
  <si>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</si>
  <si>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</si>
  <si>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</si>
  <si>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</si>
  <si>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</si>
  <si>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</si>
  <si>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</si>
  <si>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</si>
  <si>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</si>
  <si>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</si>
  <si>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</si>
  <si>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</si>
  <si>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</si>
  <si>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</si>
  <si>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</si>
  <si>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</si>
  <si>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</si>
  <si>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</si>
  <si>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</si>
  <si>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</si>
  <si>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</si>
  <si>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</si>
  <si>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</si>
  <si>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</si>
  <si>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</si>
  <si>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</si>
  <si>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</si>
  <si>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</si>
  <si>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</si>
  <si>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</si>
  <si>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</si>
  <si>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</si>
  <si>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</si>
  <si>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</si>
  <si>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</si>
  <si>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</si>
  <si>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</si>
  <si>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</si>
  <si>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</si>
  <si>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</si>
  <si>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</si>
  <si>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</si>
  <si>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</si>
  <si>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</si>
  <si>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</si>
  <si>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</si>
  <si>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</si>
  <si>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</si>
  <si>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</si>
  <si>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</si>
  <si>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</si>
  <si>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</si>
  <si>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</si>
  <si>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</si>
  <si>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</si>
  <si>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</si>
  <si>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</si>
  <si>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</si>
  <si>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</si>
  <si>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</si>
  <si>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</si>
  <si>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</si>
  <si>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</si>
  <si>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</si>
  <si>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</si>
  <si>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</si>
  <si>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</si>
  <si>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</si>
  <si>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</si>
  <si>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</si>
  <si>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</si>
  <si>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</si>
  <si>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</si>
  <si>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</si>
  <si>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</si>
  <si>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</si>
  <si>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</si>
  <si>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</si>
  <si>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</si>
  <si>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</si>
  <si>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</si>
  <si>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</si>
  <si>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</si>
  <si>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</si>
  <si>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</si>
  <si>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</si>
  <si>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</si>
  <si>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</si>
  <si>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</si>
  <si>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</si>
  <si>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</si>
  <si>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</si>
  <si>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</si>
  <si>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</si>
  <si>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</si>
  <si>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</si>
  <si>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</si>
  <si>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</si>
  <si>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</si>
  <si>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</si>
  <si>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</si>
  <si>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</si>
  <si>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</si>
  <si>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</si>
  <si>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</si>
  <si>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</si>
  <si>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</si>
  <si>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</si>
  <si>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</si>
  <si>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</si>
  <si>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</si>
  <si>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</si>
  <si>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</si>
  <si>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</si>
  <si>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</si>
  <si>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</si>
  <si>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</si>
  <si>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</si>
  <si>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</si>
  <si>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</si>
  <si>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</si>
  <si>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</si>
  <si>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</si>
  <si>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</si>
  <si>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</si>
  <si>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</si>
  <si>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</si>
  <si>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</si>
  <si>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</si>
  <si>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</si>
  <si>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</si>
  <si>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</si>
  <si>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</si>
  <si>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</si>
  <si>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</si>
  <si>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</si>
  <si>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</si>
  <si>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</si>
  <si>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</si>
  <si>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</si>
  <si>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</si>
  <si>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</si>
  <si>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</si>
  <si>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</si>
  <si>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</si>
  <si>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</si>
  <si>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</si>
  <si>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</si>
  <si>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</si>
  <si>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</si>
  <si>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</si>
  <si>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</si>
  <si>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</si>
  <si>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</si>
  <si>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</si>
  <si>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</si>
  <si>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</si>
  <si>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</si>
  <si>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</si>
  <si>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</si>
  <si>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</si>
  <si>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</si>
  <si>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</si>
  <si>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</si>
  <si>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</si>
  <si>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</si>
  <si>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</si>
  <si>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</si>
  <si>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</si>
  <si>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</si>
  <si>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</si>
  <si>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</si>
  <si>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</si>
  <si>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</si>
  <si>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</si>
  <si>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</si>
  <si>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</si>
  <si>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</si>
  <si>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</si>
  <si>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</si>
  <si>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</si>
  <si>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</si>
  <si>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</si>
  <si>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</si>
  <si>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</si>
  <si>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</si>
  <si>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</si>
  <si>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</si>
  <si>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</si>
  <si>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</si>
  <si>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</si>
  <si>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</si>
  <si>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</si>
  <si>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</si>
  <si>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</si>
  <si>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</si>
  <si>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</si>
  <si>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</si>
  <si>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</si>
  <si>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</si>
  <si>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</si>
  <si>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</si>
  <si>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</si>
  <si>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</si>
  <si>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</si>
  <si>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</si>
  <si>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</si>
  <si>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</si>
  <si>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</si>
  <si>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</si>
  <si>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</si>
  <si>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</si>
  <si>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</si>
  <si>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</si>
  <si>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</si>
  <si>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</si>
  <si>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</si>
  <si>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</si>
  <si>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</si>
  <si>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</si>
  <si>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</si>
  <si>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</si>
  <si>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</si>
  <si>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</si>
  <si>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</si>
  <si>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</si>
  <si>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</si>
  <si>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</si>
  <si>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</si>
  <si>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</si>
  <si>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</si>
  <si>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</si>
  <si>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</si>
  <si>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</si>
  <si>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</si>
  <si>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</si>
  <si>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</si>
  <si>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</si>
  <si>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</si>
  <si>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</si>
  <si>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</si>
  <si>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</si>
  <si>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</si>
  <si>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</si>
  <si>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</si>
  <si>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</si>
  <si>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</si>
  <si>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</si>
  <si>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</si>
  <si>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</si>
  <si>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</si>
  <si>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</si>
  <si>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</si>
  <si>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</si>
  <si>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</si>
  <si>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</si>
  <si>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</si>
  <si>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</si>
  <si>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</si>
  <si>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</si>
  <si>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</si>
  <si>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</si>
  <si>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</si>
  <si>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</si>
  <si>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</si>
  <si>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</si>
  <si>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</si>
  <si>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</si>
  <si>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</si>
  <si>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</si>
  <si>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</si>
  <si>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</si>
  <si>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</si>
  <si>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</si>
  <si>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</si>
  <si>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</si>
  <si>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</si>
  <si>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</si>
  <si>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</si>
  <si>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</si>
  <si>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</si>
  <si>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</si>
  <si>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</si>
  <si>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</si>
  <si>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</si>
  <si>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</si>
  <si>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</si>
  <si>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</si>
  <si>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</si>
  <si>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</si>
  <si>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</si>
  <si>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</si>
  <si>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</si>
  <si>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</si>
  <si>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</si>
  <si>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</si>
  <si>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</si>
  <si>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</si>
  <si>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</si>
  <si>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</si>
  <si>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</si>
  <si>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</si>
  <si>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</si>
  <si>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</si>
  <si>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</si>
  <si>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</si>
  <si>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</si>
  <si>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</si>
  <si>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</si>
  <si>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</si>
  <si>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</si>
  <si>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</si>
  <si>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</si>
  <si>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</si>
  <si>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</si>
  <si>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</si>
  <si>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</si>
  <si>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</si>
  <si>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</si>
  <si>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</si>
  <si>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</si>
  <si>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</si>
  <si>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</si>
  <si>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</si>
  <si>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</si>
  <si>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</si>
  <si>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</si>
  <si>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</si>
  <si>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</si>
  <si>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</si>
  <si>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</si>
  <si>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</si>
  <si>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</si>
  <si>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</si>
  <si>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</si>
  <si>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</si>
  <si>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</si>
  <si>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</si>
  <si>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</si>
  <si>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</si>
  <si>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</si>
  <si>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</si>
  <si>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</si>
  <si>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</si>
  <si>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</si>
  <si>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</si>
  <si>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</si>
  <si>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</si>
  <si>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</si>
  <si>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</si>
  <si>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</si>
  <si>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</si>
  <si>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</si>
  <si>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</si>
  <si>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</si>
  <si>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</si>
  <si>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</si>
  <si>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</si>
  <si>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</si>
  <si>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</si>
  <si>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</si>
  <si>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</si>
  <si>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</si>
  <si>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</si>
  <si>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</si>
  <si>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</si>
  <si>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</si>
  <si>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</si>
  <si>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</si>
  <si>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</si>
  <si>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</si>
  <si>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</si>
  <si>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</si>
  <si>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</si>
  <si>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</si>
  <si>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</si>
  <si>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</si>
  <si>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</si>
  <si>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</si>
  <si>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</si>
  <si>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</si>
  <si>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</si>
  <si>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</si>
  <si>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</si>
  <si>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</si>
  <si>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</si>
  <si>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</si>
  <si>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</si>
  <si>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</si>
  <si>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</si>
  <si>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</si>
  <si>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</si>
  <si>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</si>
  <si>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</si>
  <si>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</si>
  <si>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</si>
  <si>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</si>
  <si>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</si>
  <si>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</si>
  <si>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</si>
  <si>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</si>
  <si>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</si>
  <si>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</si>
  <si>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</si>
  <si>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</si>
  <si>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</si>
  <si>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</si>
  <si>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</si>
  <si>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</si>
  <si>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</si>
  <si>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</si>
  <si>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</si>
  <si>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</si>
  <si>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</si>
  <si>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</si>
  <si>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</si>
  <si>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</si>
  <si>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</si>
  <si>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</si>
  <si>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</si>
  <si>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</si>
  <si>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</si>
  <si>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</si>
  <si>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</si>
  <si>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</si>
  <si>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</si>
  <si>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</si>
  <si>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</si>
  <si>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</si>
  <si>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</si>
  <si>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</si>
  <si>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</si>
  <si>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</si>
  <si>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</si>
  <si>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</si>
  <si>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</si>
  <si>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</si>
  <si>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</si>
  <si>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</si>
  <si>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</si>
  <si>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</si>
  <si>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</si>
  <si>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</si>
  <si>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</si>
  <si>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</si>
  <si>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</si>
  <si>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</si>
  <si>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</si>
  <si>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</si>
  <si>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</si>
  <si>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</si>
  <si>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</si>
  <si>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</si>
  <si>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</si>
  <si>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</si>
  <si>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</si>
  <si>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</si>
  <si>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</si>
  <si>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</si>
  <si>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</si>
  <si>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</si>
  <si>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</si>
  <si>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</si>
  <si>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</si>
  <si>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</si>
  <si>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</si>
  <si>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</si>
  <si>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</si>
  <si>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</si>
  <si>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</si>
  <si>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</si>
  <si>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</si>
  <si>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</si>
  <si>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</si>
  <si>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</si>
  <si>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</si>
  <si>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</si>
  <si>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</si>
  <si>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</si>
  <si>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</si>
  <si>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</si>
  <si>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</si>
  <si>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</si>
  <si>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</si>
  <si>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</si>
  <si>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</si>
  <si>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</si>
  <si>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</si>
  <si>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</si>
  <si>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</si>
  <si>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</si>
  <si>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</si>
  <si>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</si>
  <si>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</si>
  <si>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</si>
  <si>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</si>
  <si>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</si>
  <si>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</si>
  <si>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</si>
  <si>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</si>
  <si>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</si>
  <si>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</si>
  <si>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</si>
  <si>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</si>
  <si>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</si>
  <si>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</si>
  <si>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</si>
  <si>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</si>
  <si>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</si>
  <si>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</si>
  <si>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</si>
  <si>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</si>
  <si>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</si>
  <si>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</si>
  <si>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</si>
  <si>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</si>
  <si>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</si>
  <si>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</si>
  <si>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</si>
  <si>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</si>
  <si>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</si>
  <si>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</si>
  <si>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</si>
  <si>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</si>
  <si>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</si>
  <si>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</si>
  <si>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</si>
  <si>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</si>
  <si>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</si>
  <si>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</si>
  <si>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</si>
  <si>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</si>
  <si>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</si>
  <si>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</si>
  <si>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</si>
  <si>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</si>
  <si>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</si>
  <si>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</si>
  <si>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</si>
  <si>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</si>
  <si>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</si>
  <si>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</si>
  <si>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</si>
  <si>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</si>
  <si>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</si>
  <si>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</si>
  <si>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</si>
  <si>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</si>
  <si>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</si>
  <si>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</si>
  <si>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</si>
  <si>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</si>
  <si>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</si>
  <si>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</si>
  <si>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</si>
  <si>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</si>
  <si>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</si>
  <si>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</si>
  <si>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</si>
  <si>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</si>
  <si>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</si>
  <si>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</si>
  <si>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</si>
  <si>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</si>
  <si>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</si>
  <si>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</si>
  <si>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</si>
  <si>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</si>
  <si>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</si>
  <si>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</si>
  <si>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</si>
  <si>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</si>
  <si>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</si>
  <si>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</si>
  <si>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</si>
  <si>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</si>
  <si>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</si>
  <si>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</si>
  <si>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</si>
  <si>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</si>
  <si>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</si>
  <si>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</si>
  <si>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</si>
  <si>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</si>
  <si>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</si>
  <si>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</si>
  <si>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</si>
  <si>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</si>
  <si>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</si>
  <si>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</si>
  <si>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</si>
  <si>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</si>
  <si>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</si>
  <si>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</si>
  <si>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</si>
  <si>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</si>
  <si>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</si>
  <si>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</si>
  <si>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</si>
  <si>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</si>
  <si>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</si>
  <si>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</si>
  <si>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</si>
  <si>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</si>
  <si>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</si>
  <si>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</si>
  <si>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</si>
  <si>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</si>
  <si>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</si>
  <si>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</si>
  <si>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</si>
  <si>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</si>
  <si>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</si>
  <si>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</si>
  <si>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</si>
  <si>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</si>
  <si>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</si>
  <si>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</si>
  <si>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</si>
  <si>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</si>
  <si>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</si>
  <si>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</si>
  <si>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</si>
  <si>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</si>
  <si>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</si>
  <si>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</si>
  <si>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</si>
  <si>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</si>
  <si>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</si>
  <si>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</si>
  <si>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</si>
  <si>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</si>
  <si>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</si>
  <si>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</si>
  <si>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</si>
  <si>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</si>
  <si>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</si>
  <si>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</si>
  <si>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</si>
  <si>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</si>
  <si>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</si>
  <si>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</si>
  <si>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</si>
  <si>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</si>
  <si>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</si>
  <si>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</si>
  <si>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</si>
  <si>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</si>
  <si>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</si>
  <si>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</si>
  <si>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</si>
  <si>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</si>
  <si>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</si>
  <si>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</si>
  <si>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</si>
  <si>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</si>
  <si>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</si>
  <si>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</si>
  <si>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</si>
  <si>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</si>
  <si>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</si>
  <si>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</si>
  <si>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</si>
  <si>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</si>
  <si>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</si>
  <si>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</si>
  <si>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</si>
  <si>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</si>
  <si>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</si>
  <si>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</si>
  <si>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</si>
  <si>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</si>
  <si>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</si>
  <si>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</si>
  <si>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</si>
  <si>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</si>
  <si>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</si>
  <si>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</si>
  <si>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</si>
  <si>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</si>
  <si>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</si>
  <si>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</si>
  <si>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</si>
  <si>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</si>
  <si>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</si>
  <si>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</si>
  <si>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</si>
  <si>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</si>
  <si>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</si>
  <si>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</si>
  <si>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</si>
  <si>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</si>
  <si>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</si>
  <si>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</si>
  <si>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</si>
  <si>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</si>
  <si>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</si>
  <si>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</si>
  <si>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</si>
  <si>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</si>
  <si>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</si>
  <si>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</si>
  <si>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</si>
  <si>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</si>
  <si>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</si>
  <si>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</si>
  <si>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</si>
  <si>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</si>
  <si>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</si>
  <si>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</si>
  <si>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</si>
  <si>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</si>
  <si>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</si>
  <si>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</si>
  <si>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</si>
  <si>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</si>
  <si>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</si>
  <si>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</si>
  <si>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</si>
  <si>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</si>
  <si>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</si>
  <si>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</si>
  <si>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</si>
  <si>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</si>
  <si>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</si>
  <si>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</si>
  <si>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</si>
  <si>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</si>
  <si>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</si>
  <si>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</si>
  <si>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</si>
  <si>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</si>
  <si>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</si>
  <si>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</si>
  <si>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</si>
  <si>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</si>
  <si>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</si>
  <si>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</si>
  <si>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</si>
  <si>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</si>
  <si>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</si>
  <si>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</si>
  <si>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</si>
  <si>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</si>
  <si>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</si>
  <si>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</si>
  <si>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</si>
  <si>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</si>
  <si>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</si>
  <si>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</si>
  <si>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</si>
  <si>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</si>
  <si>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</si>
  <si>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</si>
  <si>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</si>
  <si>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</si>
  <si>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</si>
  <si>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</si>
  <si>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</si>
  <si>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</si>
  <si>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</si>
  <si>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</si>
  <si>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</si>
  <si>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</si>
  <si>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</si>
  <si>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</si>
  <si>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</si>
  <si>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</si>
  <si>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</si>
  <si>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</si>
  <si>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</si>
  <si>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</si>
  <si>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</si>
  <si>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</si>
  <si>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</si>
  <si>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</si>
  <si>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</si>
  <si>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</si>
  <si>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</si>
  <si>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</si>
  <si>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</si>
  <si>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</si>
  <si>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</si>
  <si>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</si>
  <si>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</si>
  <si>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</si>
  <si>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</si>
  <si>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</si>
  <si>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</si>
  <si>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</si>
  <si>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</si>
  <si>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</si>
  <si>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</si>
  <si>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</si>
  <si>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</si>
  <si>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</si>
  <si>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</si>
  <si>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</si>
  <si>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</si>
  <si>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</si>
  <si>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</si>
  <si>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</si>
  <si>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</si>
  <si>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</si>
  <si>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</si>
  <si>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</si>
  <si>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</si>
  <si>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</si>
  <si>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</si>
  <si>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</si>
  <si>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</si>
  <si>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</si>
  <si>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</si>
  <si>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</si>
  <si>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</si>
  <si>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</si>
  <si>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</si>
  <si>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</si>
  <si>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</si>
  <si>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</si>
  <si>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</si>
  <si>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</si>
  <si>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</si>
  <si>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</si>
  <si>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</si>
  <si>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</si>
  <si>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</si>
  <si>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</si>
  <si>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</si>
  <si>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</si>
  <si>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</si>
  <si>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</si>
  <si>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</si>
  <si>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</si>
  <si>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</si>
  <si>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</si>
  <si>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</si>
  <si>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</si>
  <si>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</si>
  <si>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</si>
  <si>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</si>
  <si>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</si>
  <si>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</si>
  <si>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</si>
  <si>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</si>
  <si>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</si>
  <si>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</si>
  <si>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</si>
  <si>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</si>
  <si>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</si>
  <si>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</si>
  <si>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</si>
  <si>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</si>
  <si>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</si>
  <si>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</si>
  <si>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</si>
  <si>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</si>
  <si>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</si>
  <si>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</si>
  <si>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</si>
  <si>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</si>
  <si>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</si>
  <si>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</si>
  <si>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</si>
  <si>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</si>
  <si>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</si>
  <si>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</si>
  <si>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</si>
  <si>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</si>
  <si>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</si>
  <si>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</si>
  <si>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</si>
  <si>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</si>
  <si>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</si>
  <si>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</si>
  <si>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</si>
  <si>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</si>
  <si>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</si>
  <si>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</si>
  <si>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</si>
  <si>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</si>
  <si>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</si>
  <si>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</si>
  <si>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</si>
  <si>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</si>
  <si>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</si>
  <si>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</si>
  <si>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</si>
  <si>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</si>
  <si>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</si>
  <si>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</si>
  <si>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</si>
  <si>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</si>
  <si>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</si>
  <si>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</si>
  <si>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</si>
  <si>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</si>
  <si>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</si>
  <si>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</si>
  <si>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</si>
  <si>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</si>
  <si>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</si>
  <si>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</si>
  <si>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</si>
  <si>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</si>
  <si>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</si>
  <si>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</si>
  <si>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</si>
  <si>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</si>
  <si>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</si>
  <si>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</si>
  <si>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</si>
  <si>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</si>
  <si>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</si>
  <si>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</si>
  <si>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</si>
  <si>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</si>
  <si>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</si>
  <si>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</si>
  <si>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</si>
  <si>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</si>
  <si>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</si>
  <si>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</si>
  <si>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</si>
  <si>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</si>
  <si>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</si>
  <si>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</si>
  <si>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</si>
  <si>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</si>
  <si>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</si>
  <si>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</si>
  <si>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</si>
  <si>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</si>
  <si>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</si>
  <si>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</si>
  <si>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</si>
  <si>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</si>
  <si>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</si>
  <si>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</si>
  <si>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</si>
  <si>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</si>
  <si>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</si>
  <si>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</si>
  <si>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</si>
  <si>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</si>
  <si>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</si>
  <si>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</si>
  <si>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</si>
  <si>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</si>
  <si>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</si>
  <si>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</si>
  <si>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</si>
  <si>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</si>
  <si>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</si>
  <si>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</si>
  <si>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</si>
  <si>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</si>
  <si>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</si>
  <si>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</si>
  <si>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</si>
  <si>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</si>
  <si>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</si>
  <si>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</si>
  <si>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</si>
  <si>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</si>
  <si>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</si>
  <si>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</si>
  <si>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</si>
  <si>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</si>
  <si>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</si>
  <si>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</si>
  <si>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</si>
  <si>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</si>
  <si>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</si>
  <si>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</si>
  <si>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</si>
  <si>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</si>
  <si>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</si>
  <si>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</si>
  <si>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</si>
  <si>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</si>
  <si>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</si>
  <si>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</si>
  <si>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</si>
  <si>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</si>
  <si>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</si>
  <si>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</si>
  <si>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</si>
  <si>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</si>
  <si>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</si>
  <si>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</si>
  <si>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</si>
  <si>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</si>
  <si>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</si>
  <si>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</si>
  <si>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</si>
  <si>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</si>
  <si>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</si>
  <si>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</si>
  <si>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</si>
  <si>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</si>
  <si>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</si>
  <si>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</si>
  <si>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</si>
  <si>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</si>
  <si>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</si>
  <si>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</si>
  <si>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</si>
  <si>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</si>
  <si>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</si>
  <si>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</si>
  <si>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</si>
  <si>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</si>
  <si>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</si>
  <si>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</si>
  <si>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</si>
  <si>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</si>
  <si>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</si>
  <si>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</si>
  <si>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</si>
  <si>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</si>
  <si>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</si>
  <si>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</si>
  <si>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</si>
  <si>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</si>
  <si>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</si>
  <si>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</si>
  <si>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</si>
  <si>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</si>
  <si>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</si>
  <si>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</si>
  <si>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</si>
  <si>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</si>
  <si>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</si>
  <si>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</si>
  <si>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</si>
  <si>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</si>
  <si>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</si>
  <si>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</si>
  <si>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</si>
  <si>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</si>
  <si>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</si>
  <si>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</si>
  <si>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</si>
  <si>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</si>
  <si>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</si>
  <si>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</si>
  <si>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</si>
  <si>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</si>
  <si>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</si>
  <si>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</si>
  <si>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</si>
  <si>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</si>
  <si>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</si>
  <si>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</si>
  <si>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</si>
  <si>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</si>
  <si>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</si>
  <si>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</si>
  <si>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</si>
  <si>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</si>
  <si>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</si>
  <si>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</si>
  <si>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</si>
  <si>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</si>
  <si>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</si>
  <si>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</si>
  <si>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</si>
  <si>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</si>
  <si>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</si>
  <si>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</si>
  <si>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</si>
  <si>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</si>
  <si>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</si>
  <si>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</si>
  <si>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</si>
  <si>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</si>
  <si>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</si>
  <si>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</si>
  <si>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</si>
  <si>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</si>
  <si>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</si>
  <si>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</si>
  <si>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</si>
  <si>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</si>
  <si>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</si>
  <si>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</si>
  <si>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</si>
  <si>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</si>
  <si>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</si>
  <si>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</si>
  <si>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</si>
  <si>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</si>
  <si>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</si>
  <si>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</si>
  <si>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</si>
  <si>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</si>
  <si>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</si>
  <si>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</si>
  <si>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</si>
  <si>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</si>
  <si>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</si>
  <si>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</si>
  <si>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</si>
  <si>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</si>
  <si>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</si>
  <si>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</si>
  <si>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</si>
  <si>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</si>
  <si>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</si>
  <si>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</si>
  <si>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</si>
  <si>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</si>
  <si>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</si>
  <si>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</si>
  <si>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</si>
  <si>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</si>
  <si>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</si>
  <si>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</si>
  <si>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</si>
  <si>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</si>
  <si>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</si>
  <si>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</si>
  <si>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</si>
  <si>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</si>
  <si>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</si>
  <si>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</si>
  <si>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</si>
  <si>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</si>
  <si>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</si>
  <si>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</si>
  <si>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</si>
  <si>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</si>
  <si>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</si>
  <si>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</si>
  <si>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</si>
  <si>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</si>
  <si>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</si>
  <si>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</si>
  <si>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</si>
  <si>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</si>
  <si>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</si>
  <si>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</si>
  <si>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</si>
  <si>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</si>
  <si>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</si>
  <si>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</si>
  <si>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</si>
  <si>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</si>
  <si>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</si>
  <si>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</si>
  <si>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</si>
  <si>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</si>
  <si>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</si>
  <si>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</si>
  <si>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</si>
  <si>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</si>
  <si>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</si>
  <si>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</si>
  <si>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</si>
  <si>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</si>
  <si>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</si>
  <si>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</si>
  <si>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</si>
  <si>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</si>
  <si>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</si>
  <si>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</si>
  <si>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</si>
  <si>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</si>
  <si>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</si>
  <si>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</si>
  <si>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</si>
  <si>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</si>
  <si>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</si>
  <si>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</si>
  <si>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</si>
  <si>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</si>
  <si>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</si>
  <si>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</si>
  <si>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</si>
  <si>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</si>
  <si>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</si>
  <si>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</si>
  <si>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</si>
  <si>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</si>
  <si>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</si>
  <si>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</si>
  <si>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</si>
  <si>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</si>
  <si>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</si>
  <si>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</si>
  <si>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</si>
  <si>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</si>
  <si>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</si>
  <si>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</si>
  <si>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</si>
  <si>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</si>
  <si>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</si>
  <si>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</si>
  <si>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</si>
  <si>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</si>
  <si>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</si>
  <si>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</si>
  <si>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</si>
  <si>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</si>
  <si>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</si>
  <si>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</si>
  <si>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</si>
  <si>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</si>
  <si>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</si>
  <si>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</si>
  <si>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</si>
  <si>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</si>
  <si>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</si>
  <si>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</si>
  <si>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</si>
  <si>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</si>
  <si>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</si>
  <si>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</si>
  <si>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</si>
  <si>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</si>
  <si>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</si>
  <si>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</si>
  <si>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</si>
  <si>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</si>
  <si>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</si>
  <si>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</si>
  <si>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</si>
  <si>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</si>
  <si>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</si>
  <si>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</si>
  <si>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</si>
  <si>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</si>
  <si>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</si>
  <si>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</si>
  <si>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</si>
  <si>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</si>
  <si>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</si>
  <si>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</si>
  <si>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</si>
  <si>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</si>
  <si>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</si>
  <si>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</si>
  <si>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</si>
  <si>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</si>
  <si>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</si>
  <si>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</si>
  <si>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</si>
  <si>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</si>
  <si>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</si>
  <si>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</si>
  <si>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</si>
  <si>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</si>
  <si>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</si>
  <si>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</si>
  <si>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</si>
  <si>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</si>
  <si>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</si>
  <si>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</si>
  <si>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</si>
  <si>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</si>
  <si>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</si>
  <si>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</si>
  <si>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</si>
  <si>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</si>
  <si>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</si>
  <si>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</si>
  <si>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</si>
  <si>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</si>
  <si>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</si>
  <si>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</si>
  <si>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</si>
  <si>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</si>
  <si>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</si>
  <si>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</si>
  <si>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</si>
  <si>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</si>
  <si>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</si>
  <si>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</si>
  <si>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</si>
  <si>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</si>
  <si>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</si>
  <si>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</si>
  <si>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</si>
  <si>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</si>
  <si>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</si>
  <si>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</si>
  <si>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</si>
  <si>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</si>
  <si>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</si>
  <si>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</si>
  <si>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</si>
  <si>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</si>
  <si>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</si>
  <si>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</si>
  <si>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</si>
  <si>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</si>
  <si>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</si>
  <si>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</si>
  <si>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</si>
  <si>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</si>
  <si>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</si>
  <si>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</si>
  <si>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</si>
  <si>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</si>
  <si>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</si>
  <si>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</si>
  <si>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</si>
  <si>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</si>
  <si>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</si>
  <si>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</si>
  <si>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</si>
  <si>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</si>
  <si>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</si>
  <si>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</si>
  <si>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</si>
  <si>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</si>
  <si>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</si>
  <si>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</si>
  <si>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</si>
  <si>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</si>
  <si>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</si>
  <si>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</si>
  <si>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</si>
  <si>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</si>
  <si>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</si>
  <si>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</si>
  <si>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</si>
  <si>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</si>
  <si>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</si>
  <si>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</si>
  <si>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</si>
  <si>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</si>
  <si>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</si>
  <si>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</si>
  <si>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</si>
  <si>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</si>
  <si>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</si>
  <si>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</si>
  <si>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</si>
  <si>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</si>
  <si>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</si>
  <si>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</si>
  <si>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</si>
  <si>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</si>
  <si>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</si>
  <si>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</si>
  <si>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</si>
  <si>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</si>
  <si>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</si>
  <si>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</si>
  <si>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</si>
  <si>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</si>
  <si>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</si>
  <si>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</si>
  <si>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</si>
  <si>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</si>
  <si>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</si>
  <si>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</si>
  <si>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</si>
  <si>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</si>
  <si>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</si>
  <si>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</si>
  <si>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</si>
  <si>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</si>
  <si>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</si>
  <si>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</si>
  <si>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</si>
  <si>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</si>
  <si>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</si>
  <si>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</si>
  <si>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</si>
  <si>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</si>
  <si>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</si>
  <si>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</si>
  <si>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</si>
  <si>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</si>
  <si>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</si>
  <si>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</si>
  <si>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</si>
  <si>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</si>
  <si>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</si>
  <si>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</si>
  <si>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</si>
  <si>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</si>
  <si>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</si>
  <si>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</si>
  <si>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</si>
  <si>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</si>
  <si>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</si>
  <si>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</si>
  <si>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</si>
  <si>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</si>
  <si>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</si>
  <si>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</si>
  <si>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</si>
  <si>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</si>
  <si>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</si>
  <si>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</si>
  <si>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</si>
  <si>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</si>
  <si>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</si>
  <si>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</si>
  <si>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</si>
  <si>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</si>
  <si>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</si>
  <si>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</si>
  <si>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</si>
  <si>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</si>
  <si>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</si>
  <si>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</si>
  <si>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</si>
  <si>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</si>
  <si>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</si>
  <si>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</si>
  <si>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</si>
  <si>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</si>
  <si>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</si>
  <si>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</si>
  <si>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</si>
  <si>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</si>
  <si>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</si>
  <si>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</si>
  <si>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</si>
  <si>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</si>
  <si>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</si>
  <si>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</si>
  <si>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</si>
  <si>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</si>
  <si>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</si>
  <si>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</si>
  <si>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</si>
  <si>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</si>
  <si>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</si>
  <si>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</si>
  <si>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</si>
  <si>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</si>
  <si>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</si>
  <si>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</si>
  <si>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</si>
  <si>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</si>
  <si>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</si>
  <si>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</si>
  <si>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</si>
  <si>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</si>
  <si>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</si>
  <si>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</si>
  <si>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</si>
  <si>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</si>
  <si>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</si>
  <si>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</si>
  <si>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</si>
  <si>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</si>
  <si>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</si>
  <si>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</si>
  <si>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</si>
  <si>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</si>
  <si>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</si>
  <si>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</si>
  <si>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</si>
  <si>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</si>
  <si>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</si>
  <si>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</si>
  <si>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</si>
  <si>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</si>
  <si>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</si>
  <si>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</si>
  <si>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</si>
  <si>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</si>
  <si>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</si>
  <si>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</si>
  <si>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</si>
  <si>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</si>
  <si>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</si>
  <si>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</si>
  <si>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</si>
  <si>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</si>
  <si>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</si>
  <si>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</si>
  <si>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</si>
  <si>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</si>
  <si>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</si>
  <si>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</si>
  <si>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</si>
  <si>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</si>
  <si>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</si>
  <si>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</si>
  <si>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</si>
  <si>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</si>
  <si>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</si>
  <si>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</si>
  <si>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</si>
  <si>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</si>
  <si>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</si>
  <si>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</si>
  <si>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</si>
  <si>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</si>
  <si>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</si>
  <si>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</si>
  <si>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</si>
  <si>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</si>
  <si>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</si>
  <si>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</si>
  <si>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</si>
  <si>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</si>
  <si>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</si>
  <si>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</si>
  <si>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</si>
  <si>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</si>
  <si>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</si>
  <si>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</si>
  <si>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</si>
  <si>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</si>
  <si>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</si>
  <si>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</si>
  <si>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</si>
  <si>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</si>
  <si>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</si>
  <si>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</si>
  <si>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</si>
  <si>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</si>
  <si>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</si>
  <si>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</si>
  <si>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</si>
  <si>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</si>
  <si>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</si>
  <si>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</si>
  <si>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</si>
  <si>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</si>
  <si>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</si>
  <si>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</si>
  <si>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</si>
  <si>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</si>
  <si>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</si>
  <si>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</si>
  <si>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</si>
  <si>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</si>
  <si>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</si>
  <si>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</si>
  <si>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</si>
  <si>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</si>
  <si>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</si>
  <si>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</si>
  <si>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</si>
  <si>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</si>
  <si>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</si>
  <si>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</si>
  <si>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</si>
  <si>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</si>
  <si>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</si>
  <si>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</si>
  <si>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</si>
  <si>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</si>
  <si>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</si>
  <si>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</si>
  <si>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</si>
  <si>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</si>
  <si>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</si>
  <si>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</si>
  <si>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</si>
  <si>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</si>
  <si>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</si>
  <si>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</si>
  <si>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</si>
  <si>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</si>
  <si>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</si>
  <si>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</si>
  <si>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</si>
  <si>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</si>
  <si>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</si>
  <si>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</si>
  <si>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</si>
  <si>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</si>
  <si>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</si>
  <si>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</si>
  <si>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</si>
  <si>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</si>
  <si>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</si>
  <si>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</si>
  <si>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</si>
  <si>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</si>
  <si>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</si>
  <si>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</si>
  <si>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</si>
  <si>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</si>
  <si>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</si>
  <si>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</si>
  <si>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</si>
  <si>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</si>
  <si>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</si>
  <si>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</si>
  <si>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</si>
  <si>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</si>
  <si>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</si>
  <si>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</si>
  <si>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</si>
  <si>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</si>
  <si>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</si>
  <si>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</si>
  <si>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</si>
  <si>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</si>
  <si>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</si>
  <si>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</si>
  <si>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</si>
  <si>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</si>
  <si>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</si>
  <si>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</si>
  <si>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</si>
  <si>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</si>
  <si>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</si>
  <si>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</si>
  <si>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</si>
  <si>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</si>
  <si>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</si>
  <si>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</si>
  <si>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</si>
  <si>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</si>
  <si>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</si>
  <si>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</si>
  <si>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</si>
  <si>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</si>
  <si>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</si>
  <si>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</si>
  <si>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</si>
  <si>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</si>
  <si>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</si>
  <si>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</si>
  <si>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</si>
  <si>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</si>
  <si>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</si>
  <si>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</si>
  <si>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</si>
  <si>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</si>
  <si>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</si>
  <si>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</si>
  <si>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</si>
  <si>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</si>
  <si>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</si>
  <si>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</si>
  <si>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</si>
  <si>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</si>
  <si>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</si>
  <si>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</si>
  <si>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</si>
  <si>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</si>
  <si>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</si>
  <si>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</si>
  <si>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</si>
  <si>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</si>
  <si>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</si>
  <si>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</si>
  <si>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</si>
  <si>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</si>
  <si>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</si>
  <si>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</si>
  <si>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</si>
  <si>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</si>
  <si>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</si>
  <si>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</si>
  <si>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</si>
  <si>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</si>
  <si>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</si>
  <si>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</si>
  <si>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</si>
  <si>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</si>
  <si>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</si>
  <si>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</si>
  <si>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</si>
  <si>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</si>
  <si>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</si>
  <si>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</si>
  <si>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</si>
  <si>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</si>
  <si>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</si>
  <si>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</si>
  <si>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</si>
  <si>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</si>
  <si>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</si>
  <si>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</si>
  <si>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</si>
  <si>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</si>
  <si>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</si>
  <si>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</si>
  <si>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</si>
  <si>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</si>
  <si>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</si>
  <si>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</si>
  <si>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</si>
  <si>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</si>
  <si>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</si>
  <si>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</si>
  <si>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</si>
  <si>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</si>
  <si>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</si>
  <si>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</si>
  <si>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</si>
  <si>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</si>
  <si>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</si>
  <si>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</si>
  <si>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</si>
  <si>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</si>
  <si>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</si>
  <si>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</si>
  <si>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</si>
  <si>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</si>
  <si>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</si>
  <si>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</si>
  <si>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</si>
  <si>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</si>
  <si>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</si>
  <si>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</si>
  <si>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</si>
  <si>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</si>
  <si>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</si>
  <si>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</si>
  <si>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</si>
  <si>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</si>
  <si>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</si>
  <si>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</si>
  <si>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</si>
  <si>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</si>
  <si>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</si>
  <si>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</si>
  <si>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</si>
  <si>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</si>
  <si>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</si>
  <si>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</si>
  <si>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</si>
  <si>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</si>
  <si>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</si>
  <si>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</si>
  <si>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</si>
  <si>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</si>
  <si>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</si>
  <si>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</si>
  <si>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</si>
  <si>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</si>
  <si>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</si>
  <si>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</si>
  <si>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</si>
  <si>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</si>
  <si>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</si>
  <si>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</si>
  <si>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</si>
  <si>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</si>
  <si>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</si>
  <si>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</si>
  <si>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</si>
  <si>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</si>
  <si>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</si>
  <si>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</si>
  <si>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</si>
  <si>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</si>
  <si>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</si>
  <si>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</si>
  <si>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</si>
  <si>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</si>
  <si>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</si>
  <si>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</si>
  <si>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</si>
  <si>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</si>
  <si>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</si>
  <si>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</si>
  <si>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</si>
  <si>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</si>
  <si>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</si>
  <si>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</si>
  <si>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</si>
  <si>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</si>
  <si>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</si>
  <si>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</si>
  <si>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</si>
  <si>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</si>
  <si>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</si>
  <si>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</si>
  <si>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</si>
  <si>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</si>
  <si>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</si>
  <si>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</si>
  <si>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</si>
  <si>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</si>
  <si>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</si>
  <si>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</si>
  <si>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</si>
  <si>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</si>
  <si>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</si>
  <si>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</si>
  <si>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</si>
  <si>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</si>
  <si>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</si>
  <si>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</si>
  <si>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</si>
  <si>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</si>
  <si>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</si>
  <si>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</si>
  <si>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</si>
  <si>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</si>
  <si>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</si>
  <si>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</si>
  <si>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</si>
  <si>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</si>
  <si>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</si>
  <si>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</si>
  <si>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</si>
  <si>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</si>
  <si>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</si>
  <si>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</si>
  <si>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</si>
  <si>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</si>
  <si>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</si>
  <si>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</si>
  <si>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</si>
  <si>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</si>
  <si>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</si>
  <si>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</si>
  <si>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</si>
  <si>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</si>
  <si>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</si>
  <si>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</si>
  <si>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</si>
  <si>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</si>
  <si>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</si>
  <si>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</si>
  <si>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</si>
  <si>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</si>
  <si>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</si>
  <si>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</si>
  <si>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</si>
  <si>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</si>
  <si>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</si>
  <si>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</si>
  <si>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</si>
  <si>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</si>
  <si>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</si>
  <si>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</si>
  <si>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</si>
  <si>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</si>
  <si>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</si>
  <si>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</si>
  <si>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</si>
  <si>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</si>
  <si>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</si>
  <si>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</si>
  <si>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</si>
  <si>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</si>
  <si>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</si>
  <si>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</si>
  <si>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</si>
  <si>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</si>
  <si>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</si>
  <si>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</si>
  <si>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</si>
  <si>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</si>
  <si>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</si>
  <si>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</si>
  <si>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</si>
  <si>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</si>
  <si>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</si>
  <si>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</si>
  <si>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</si>
  <si>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</si>
  <si>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</si>
  <si>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</si>
  <si>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</si>
  <si>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</si>
  <si>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</si>
  <si>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</si>
  <si>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</si>
  <si>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</si>
  <si>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</si>
  <si>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</si>
  <si>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</si>
  <si>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</si>
  <si>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</si>
  <si>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</si>
  <si>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</si>
  <si>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</si>
  <si>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</si>
  <si>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</si>
  <si>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</si>
  <si>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</si>
  <si>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</si>
  <si>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</si>
  <si>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</si>
  <si>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</si>
  <si>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</si>
  <si>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</si>
  <si>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</si>
  <si>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</si>
  <si>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</si>
  <si>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</si>
  <si>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</si>
  <si>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</si>
  <si>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</si>
  <si>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</si>
  <si>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</si>
  <si>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</si>
  <si>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</si>
  <si>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</si>
  <si>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</si>
  <si>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</si>
  <si>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</si>
  <si>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</si>
  <si>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</si>
  <si>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</si>
  <si>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</si>
  <si>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</si>
  <si>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</si>
  <si>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</si>
  <si>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</si>
  <si>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</si>
  <si>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</si>
  <si>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</si>
  <si>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</si>
  <si>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</si>
  <si>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</si>
  <si>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</si>
  <si>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</si>
  <si>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</si>
  <si>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</si>
  <si>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</si>
  <si>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</si>
  <si>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</si>
  <si>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</si>
  <si>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</si>
  <si>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</si>
  <si>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</si>
  <si>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</si>
  <si>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</si>
  <si>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</si>
  <si>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</si>
  <si>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</si>
  <si>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</si>
  <si>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</si>
  <si>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</si>
  <si>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</si>
  <si>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</si>
  <si>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</si>
  <si>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</si>
  <si>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</si>
  <si>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</si>
  <si>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</si>
  <si>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</si>
  <si>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</si>
  <si>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</si>
  <si>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</si>
  <si>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</si>
  <si>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</si>
  <si>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</si>
  <si>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</si>
  <si>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</si>
  <si>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</si>
  <si>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</si>
  <si>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</si>
  <si>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</si>
  <si>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</si>
  <si>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</si>
  <si>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</si>
  <si>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</si>
  <si>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</si>
  <si>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</si>
  <si>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</si>
  <si>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</si>
  <si>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</si>
  <si>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</si>
  <si>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</si>
  <si>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</si>
  <si>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</si>
  <si>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</si>
  <si>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</si>
  <si>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</si>
  <si>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</si>
  <si>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</si>
  <si>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</si>
  <si>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</si>
  <si>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</si>
  <si>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</si>
  <si>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</si>
  <si>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</si>
  <si>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</si>
  <si>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</si>
  <si>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</si>
  <si>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</si>
  <si>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</si>
  <si>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</si>
  <si>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</si>
  <si>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</si>
  <si>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</si>
  <si>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</si>
  <si>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</si>
  <si>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</si>
  <si>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</si>
  <si>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</si>
  <si>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</si>
  <si>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</si>
  <si>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</si>
  <si>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</si>
  <si>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</si>
  <si>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</si>
  <si>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</si>
  <si>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</si>
  <si>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</si>
  <si>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</si>
  <si>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</si>
  <si>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</si>
  <si>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</si>
  <si>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</si>
  <si>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</si>
  <si>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</si>
  <si>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</si>
  <si>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</si>
  <si>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</si>
  <si>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</si>
  <si>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</si>
  <si>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</si>
  <si>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</si>
  <si>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</si>
  <si>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</si>
  <si>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</si>
  <si>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</si>
  <si>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</si>
  <si>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</si>
  <si>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</si>
  <si>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</si>
  <si>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</si>
  <si>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</si>
  <si>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</si>
  <si>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</si>
  <si>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</si>
  <si>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</si>
  <si>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</si>
  <si>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</si>
  <si>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</si>
  <si>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</si>
  <si>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</si>
  <si>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</si>
  <si>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</si>
  <si>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</si>
  <si>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</si>
  <si>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</si>
  <si>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</si>
  <si>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</si>
  <si>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</si>
  <si>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</si>
  <si>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</si>
  <si>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</si>
  <si>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</si>
  <si>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</si>
  <si>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</si>
  <si>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</si>
  <si>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</si>
  <si>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</si>
  <si>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</si>
  <si>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</si>
  <si>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</si>
  <si>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</si>
  <si>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</si>
  <si>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</si>
  <si>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</si>
  <si>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</si>
  <si>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</si>
  <si>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</si>
  <si>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</si>
  <si>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</si>
  <si>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</si>
  <si>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</si>
  <si>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</si>
  <si>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</si>
  <si>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</si>
  <si>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</si>
  <si>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</si>
  <si>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</si>
  <si>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</si>
  <si>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</si>
  <si>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</si>
  <si>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</si>
  <si>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</si>
  <si>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</si>
  <si>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</si>
  <si>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</si>
  <si>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</si>
  <si>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</si>
  <si>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</si>
  <si>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</si>
  <si>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</si>
  <si>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</si>
  <si>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</si>
  <si>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</si>
  <si>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</si>
  <si>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</si>
  <si>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</si>
  <si>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</si>
  <si>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</si>
  <si>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</si>
  <si>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</si>
  <si>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</si>
  <si>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</si>
  <si>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</si>
  <si>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</si>
  <si>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</si>
  <si>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</si>
  <si>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</si>
  <si>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</si>
  <si>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</si>
  <si>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</si>
  <si>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</si>
  <si>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</si>
  <si>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</si>
  <si>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</si>
  <si>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</si>
  <si>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</si>
  <si>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</si>
  <si>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</si>
  <si>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</si>
  <si>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</si>
  <si>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</si>
  <si>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</si>
  <si>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</si>
  <si>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</si>
  <si>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</si>
  <si>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</si>
  <si>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</si>
  <si>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</si>
  <si>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</si>
  <si>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</si>
  <si>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</si>
  <si>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</si>
  <si>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</si>
  <si>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</si>
  <si>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</si>
  <si>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</si>
  <si>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</si>
  <si>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</si>
  <si>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</si>
  <si>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</si>
  <si>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</si>
  <si>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</si>
  <si>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</si>
  <si>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</si>
  <si>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</si>
  <si>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</si>
  <si>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</si>
  <si>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</si>
  <si>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</si>
  <si>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</si>
  <si>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</si>
  <si>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</si>
  <si>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</si>
  <si>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</si>
  <si>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</si>
  <si>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</si>
  <si>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</si>
  <si>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</si>
  <si>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</si>
  <si>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</si>
  <si>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</si>
  <si>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</si>
  <si>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</si>
  <si>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</si>
  <si>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</si>
  <si>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</si>
  <si>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</si>
  <si>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</si>
  <si>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</si>
  <si>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</si>
  <si>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</si>
  <si>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</si>
  <si>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</si>
  <si>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</si>
  <si>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</si>
  <si>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</si>
  <si>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</si>
  <si>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</si>
  <si>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</si>
  <si>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</si>
  <si>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</si>
  <si>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</si>
  <si>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</si>
  <si>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</si>
  <si>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</si>
  <si>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</si>
  <si>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</si>
  <si>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</si>
  <si>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</si>
  <si>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</si>
  <si>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</si>
  <si>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</si>
  <si>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</si>
  <si>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</si>
  <si>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</si>
  <si>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</si>
  <si>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</si>
  <si>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</si>
  <si>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</si>
  <si>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</si>
  <si>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</si>
  <si>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</si>
  <si>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</si>
  <si>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</si>
  <si>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</si>
  <si>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</si>
  <si>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</si>
  <si>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</si>
  <si>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</si>
  <si>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</si>
  <si>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</si>
  <si>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</si>
  <si>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</si>
  <si>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</si>
  <si>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</si>
  <si>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</si>
  <si>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</si>
  <si>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</si>
  <si>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</si>
  <si>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</si>
  <si>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</si>
  <si>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</si>
  <si>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</si>
  <si>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</si>
  <si>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</si>
  <si>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</si>
  <si>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</si>
  <si>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</si>
  <si>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</si>
  <si>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</si>
  <si>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</si>
  <si>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</si>
  <si>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</si>
  <si>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</si>
  <si>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</si>
  <si>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</si>
  <si>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</si>
  <si>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</si>
  <si>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</si>
  <si>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</si>
  <si>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</si>
  <si>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</si>
  <si>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</si>
  <si>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</si>
  <si>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</si>
  <si>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</si>
  <si>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</si>
  <si>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</si>
  <si>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</si>
  <si>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</si>
  <si>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</si>
  <si>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</si>
  <si>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</si>
  <si>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</si>
  <si>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</si>
  <si>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</si>
  <si>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</si>
  <si>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</si>
  <si>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</si>
  <si>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</si>
  <si>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</si>
  <si>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</si>
  <si>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</si>
  <si>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</si>
  <si>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</si>
  <si>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</si>
  <si>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</si>
  <si>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</si>
  <si>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</si>
  <si>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</si>
  <si>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</si>
  <si>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</si>
  <si>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</si>
  <si>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</si>
  <si>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</si>
  <si>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</si>
  <si>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</si>
  <si>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</si>
  <si>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</si>
  <si>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</si>
  <si>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</si>
  <si>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</si>
  <si>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</si>
  <si>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</si>
  <si>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</si>
  <si>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</si>
  <si>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</si>
  <si>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</si>
  <si>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</si>
  <si>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</si>
  <si>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</si>
  <si>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</si>
  <si>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</si>
  <si>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</si>
  <si>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</si>
  <si>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</si>
  <si>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</si>
  <si>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</si>
  <si>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</si>
  <si>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</si>
  <si>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</si>
  <si>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</si>
  <si>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</si>
  <si>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</si>
  <si>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</si>
  <si>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</si>
  <si>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</si>
  <si>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</si>
  <si>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</si>
  <si>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</si>
  <si>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</si>
  <si>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</si>
  <si>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</si>
  <si>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</si>
  <si>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</si>
  <si>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</si>
  <si>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</si>
  <si>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</si>
  <si>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</si>
  <si>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</si>
  <si>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</si>
  <si>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</si>
  <si>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</si>
  <si>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</si>
  <si>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</si>
  <si>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</si>
  <si>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</si>
  <si>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</si>
  <si>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</si>
  <si>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</si>
  <si>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</si>
  <si>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</si>
  <si>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</si>
  <si>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</si>
  <si>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</si>
  <si>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</si>
  <si>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</si>
  <si>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</si>
  <si>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</si>
  <si>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</si>
  <si>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</si>
  <si>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</si>
  <si>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</si>
  <si>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</si>
  <si>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</si>
  <si>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</si>
  <si>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</si>
  <si>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</si>
  <si>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</si>
  <si>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</si>
  <si>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</si>
  <si>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</si>
  <si>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</si>
  <si>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</si>
  <si>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</si>
  <si>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</si>
  <si>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</si>
  <si>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</si>
  <si>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</si>
  <si>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</si>
  <si>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</si>
  <si>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</si>
  <si>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</si>
  <si>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</si>
  <si>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</si>
  <si>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</si>
  <si>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</si>
  <si>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</si>
  <si>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</si>
  <si>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</si>
  <si>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</si>
  <si>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</si>
  <si>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</si>
  <si>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</si>
  <si>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</si>
  <si>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</si>
  <si>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</si>
  <si>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</si>
  <si>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</si>
  <si>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</si>
  <si>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</si>
  <si>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</si>
  <si>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</si>
  <si>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</si>
  <si>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</si>
  <si>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</si>
  <si>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</si>
  <si>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</si>
  <si>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</si>
  <si>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</si>
  <si>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</si>
  <si>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</si>
  <si>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</si>
  <si>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</si>
  <si>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</si>
  <si>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</si>
  <si>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</si>
  <si>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</si>
  <si>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</si>
  <si>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</si>
  <si>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</si>
  <si>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</si>
  <si>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</si>
  <si>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</si>
  <si>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</si>
  <si>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</si>
  <si>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</si>
  <si>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</si>
  <si>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</si>
  <si>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</si>
  <si>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</si>
  <si>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</si>
  <si>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</si>
  <si>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</si>
  <si>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</si>
  <si>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</si>
  <si>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</si>
  <si>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</si>
  <si>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</si>
  <si>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</si>
  <si>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</si>
  <si>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</si>
  <si>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</si>
  <si>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</si>
  <si>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</si>
  <si>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</si>
  <si>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</si>
  <si>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</si>
  <si>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</si>
  <si>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</si>
  <si>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</si>
  <si>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</si>
  <si>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</si>
  <si>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</si>
  <si>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</si>
  <si>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</si>
  <si>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</si>
  <si>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</si>
  <si>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</si>
  <si>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</si>
  <si>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</si>
  <si>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</si>
  <si>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</si>
  <si>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</si>
  <si>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</si>
  <si>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</si>
  <si>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</si>
  <si>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</si>
  <si>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</si>
  <si>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</si>
  <si>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</si>
  <si>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</si>
  <si>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</si>
  <si>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</si>
  <si>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</si>
  <si>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</si>
  <si>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</si>
  <si>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</si>
  <si>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</si>
  <si>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</si>
  <si>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</si>
  <si>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</si>
  <si>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</si>
  <si>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</si>
  <si>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</si>
  <si>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</si>
  <si>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</si>
  <si>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</si>
  <si>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</si>
  <si>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</si>
  <si>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</si>
  <si>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</si>
  <si>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</si>
  <si>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</si>
  <si>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</si>
  <si>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</si>
  <si>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</si>
  <si>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</si>
  <si>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</si>
  <si>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</si>
  <si>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</si>
  <si>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</si>
  <si>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</si>
  <si>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</si>
  <si>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</si>
  <si>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</si>
  <si>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</si>
  <si>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</si>
  <si>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</si>
  <si>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</si>
  <si>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</si>
  <si>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</si>
  <si>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</si>
  <si>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</si>
  <si>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</si>
  <si>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</si>
  <si>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</si>
  <si>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</si>
  <si>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</si>
  <si>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</si>
  <si>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</si>
  <si>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</si>
  <si>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</si>
  <si>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</si>
  <si>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</si>
  <si>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</si>
  <si>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</si>
  <si>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</si>
  <si>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</si>
  <si>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</si>
  <si>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</si>
  <si>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</si>
  <si>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</si>
  <si>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</si>
  <si>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</si>
  <si>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</si>
  <si>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</si>
  <si>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</si>
  <si>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</si>
  <si>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</si>
  <si>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</si>
  <si>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</si>
  <si>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</si>
  <si>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</si>
  <si>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</si>
  <si>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</si>
  <si>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</si>
  <si>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</si>
  <si>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</si>
  <si>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</si>
  <si>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</si>
  <si>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</si>
  <si>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</si>
  <si>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</si>
  <si>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</si>
  <si>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</si>
  <si>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</si>
  <si>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</si>
  <si>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</si>
  <si>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</si>
  <si>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</si>
  <si>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</si>
  <si>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</si>
  <si>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</si>
  <si>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</si>
  <si>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</si>
  <si>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</si>
  <si>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</si>
  <si>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</si>
  <si>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</si>
  <si>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</si>
  <si>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</si>
  <si>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</si>
  <si>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</si>
  <si>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</si>
  <si>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</si>
  <si>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</si>
  <si>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</si>
  <si>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</si>
  <si>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</si>
  <si>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</si>
  <si>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</si>
  <si>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</si>
  <si>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</si>
  <si>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</si>
  <si>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</si>
  <si>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</si>
  <si>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</si>
  <si>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</si>
  <si>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</si>
  <si>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</si>
  <si>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</si>
  <si>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</si>
  <si>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</si>
  <si>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</si>
  <si>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</si>
  <si>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</si>
  <si>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</si>
  <si>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</si>
  <si>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</si>
  <si>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</si>
  <si>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</si>
  <si>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</si>
  <si>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</si>
  <si>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</si>
  <si>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</si>
  <si>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</si>
  <si>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</si>
  <si>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</si>
  <si>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</si>
  <si>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</si>
  <si>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</si>
  <si>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</si>
  <si>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</si>
  <si>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</si>
  <si>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</si>
  <si>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</si>
  <si>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</si>
  <si>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</si>
  <si>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</si>
  <si>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</si>
  <si>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</si>
  <si>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</si>
  <si>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</si>
  <si>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</si>
  <si>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</si>
  <si>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</si>
  <si>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</si>
  <si>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</si>
  <si>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</si>
  <si>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</si>
  <si>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</si>
  <si>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</si>
  <si>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</si>
  <si>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</si>
  <si>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</si>
  <si>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</si>
  <si>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</si>
  <si>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</si>
  <si>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</si>
  <si>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</si>
  <si>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</si>
  <si>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</si>
  <si>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</si>
  <si>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</si>
  <si>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</si>
  <si>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</si>
  <si>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</si>
  <si>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</si>
  <si>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</si>
  <si>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</si>
  <si>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</si>
  <si>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</si>
  <si>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</si>
  <si>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</si>
  <si>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</si>
  <si>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</si>
  <si>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</si>
  <si>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</si>
  <si>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</si>
  <si>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</si>
  <si>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</si>
  <si>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</si>
  <si>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</si>
  <si>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</si>
  <si>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</si>
  <si>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</si>
  <si>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</si>
  <si>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</si>
  <si>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</si>
  <si>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</si>
  <si>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</si>
  <si>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</si>
  <si>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</si>
  <si>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</si>
  <si>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</si>
  <si>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</si>
  <si>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</si>
  <si>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</si>
  <si>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</si>
  <si>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</si>
  <si>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</si>
  <si>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</si>
  <si>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</si>
  <si>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</si>
  <si>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</si>
  <si>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</si>
  <si>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</si>
  <si>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</si>
  <si>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</si>
  <si>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</si>
  <si>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</si>
  <si>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</si>
  <si>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</si>
  <si>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</si>
  <si>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</si>
  <si>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</si>
  <si>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</si>
  <si>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</si>
  <si>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</si>
  <si>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</si>
  <si>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</si>
  <si>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</si>
  <si>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</si>
  <si>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</si>
  <si>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</si>
  <si>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</si>
  <si>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</si>
  <si>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</si>
  <si>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</si>
  <si>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</si>
  <si>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</si>
  <si>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</si>
  <si>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</si>
  <si>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</si>
  <si>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</si>
  <si>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</si>
  <si>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</si>
  <si>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</si>
  <si>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</si>
  <si>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</si>
  <si>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</si>
  <si>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</si>
  <si>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</si>
  <si>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</si>
  <si>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</si>
  <si>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</si>
  <si>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</si>
  <si>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</si>
  <si>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</si>
  <si>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</si>
  <si>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</si>
  <si>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</si>
  <si>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</si>
  <si>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</si>
  <si>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</si>
  <si>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</si>
  <si>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</si>
  <si>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</si>
  <si>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</si>
  <si>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</si>
  <si>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</si>
  <si>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</si>
  <si>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</si>
  <si>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</si>
  <si>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</si>
  <si>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</si>
  <si>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</si>
  <si>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</si>
  <si>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</si>
  <si>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</si>
  <si>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</si>
  <si>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</si>
  <si>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</si>
  <si>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</si>
  <si>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</si>
  <si>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</si>
  <si>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</si>
  <si>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</si>
  <si>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</si>
  <si>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</si>
  <si>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</si>
  <si>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</si>
  <si>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</si>
  <si>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</si>
  <si>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</si>
  <si>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</si>
  <si>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</si>
  <si>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</si>
  <si>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</si>
  <si>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</si>
  <si>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</si>
  <si>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</si>
  <si>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</si>
  <si>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</si>
  <si>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</si>
  <si>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</si>
  <si>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</si>
  <si>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</si>
  <si>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</si>
  <si>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</si>
  <si>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</si>
  <si>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</si>
  <si>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</si>
  <si>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</si>
  <si>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</si>
  <si>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</si>
  <si>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</si>
  <si>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</si>
  <si>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</si>
  <si>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</si>
  <si>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</si>
  <si>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</si>
  <si>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</si>
  <si>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</si>
  <si>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</si>
  <si>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</si>
  <si>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</si>
  <si>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</si>
  <si>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</si>
  <si>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</si>
  <si>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</si>
  <si>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</si>
  <si>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</si>
  <si>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</si>
  <si>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</si>
  <si>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</si>
  <si>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</si>
  <si>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</si>
  <si>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</si>
  <si>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</si>
  <si>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</si>
  <si>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</si>
  <si>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</si>
  <si>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</si>
  <si>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</si>
  <si>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</si>
  <si>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</si>
  <si>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</si>
  <si>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</si>
  <si>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</si>
  <si>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</si>
  <si>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</si>
  <si>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</si>
  <si>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</si>
  <si>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</si>
  <si>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</si>
  <si>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</si>
  <si>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</si>
  <si>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</si>
  <si>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</si>
  <si>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</si>
  <si>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</si>
  <si>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</si>
  <si>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</si>
  <si>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</si>
  <si>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</si>
  <si>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</si>
  <si>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</si>
  <si>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</si>
  <si>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</si>
  <si>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</si>
  <si>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</si>
  <si>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</si>
  <si>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</si>
  <si>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</si>
  <si>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</si>
  <si>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</si>
  <si>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</si>
  <si>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</si>
  <si>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</si>
  <si>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</si>
  <si>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</si>
  <si>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</si>
  <si>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</si>
  <si>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</si>
  <si>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</si>
  <si>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</si>
  <si>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</si>
  <si>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</si>
  <si>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</si>
  <si>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</si>
  <si>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</si>
  <si>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</si>
  <si>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</si>
  <si>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</si>
  <si>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</si>
  <si>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</si>
  <si>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</si>
  <si>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</si>
  <si>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</si>
  <si>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</si>
  <si>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</si>
  <si>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</si>
  <si>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</si>
  <si>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</si>
  <si>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</si>
  <si>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</si>
  <si>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</si>
  <si>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</si>
  <si>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</si>
  <si>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</si>
  <si>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</si>
  <si>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</si>
  <si>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</si>
  <si>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</si>
  <si>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</si>
  <si>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</si>
  <si>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</si>
  <si>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</si>
  <si>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</si>
  <si>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</si>
  <si>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</si>
  <si>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</si>
  <si>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</si>
  <si>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</si>
  <si>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</si>
  <si>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</si>
  <si>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</si>
  <si>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</si>
  <si>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</si>
  <si>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</si>
  <si>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</si>
  <si>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</si>
  <si>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</si>
  <si>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</si>
  <si>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</si>
  <si>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</si>
  <si>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</si>
  <si>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</si>
  <si>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</si>
  <si>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</si>
  <si>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</si>
  <si>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</si>
  <si>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</si>
  <si>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</si>
  <si>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</si>
  <si>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</si>
  <si>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</si>
  <si>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</si>
  <si>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</si>
  <si>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</si>
  <si>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</si>
  <si>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</si>
  <si>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</si>
  <si>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</si>
  <si>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</si>
  <si>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</si>
  <si>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</si>
  <si>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</si>
  <si>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</si>
  <si>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</si>
  <si>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</si>
  <si>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</si>
  <si>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</si>
  <si>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</si>
  <si>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</si>
  <si>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</si>
  <si>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</si>
  <si>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</si>
  <si>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</si>
  <si>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</si>
  <si>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</si>
  <si>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</si>
  <si>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</si>
  <si>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</si>
  <si>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</si>
  <si>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</si>
  <si>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</si>
  <si>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</si>
  <si>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</si>
  <si>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</si>
  <si>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</si>
  <si>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</si>
  <si>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</si>
  <si>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</si>
  <si>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</si>
  <si>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</si>
  <si>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</si>
  <si>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</si>
  <si>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</si>
  <si>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</si>
  <si>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</si>
  <si>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</si>
  <si>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</si>
  <si>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</si>
  <si>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</si>
  <si>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</si>
  <si>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</si>
  <si>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</si>
  <si>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</si>
  <si>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</si>
  <si>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</si>
  <si>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</si>
  <si>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</si>
  <si>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</si>
  <si>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</si>
  <si>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</si>
  <si>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</si>
  <si>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</si>
  <si>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</si>
  <si>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</si>
  <si>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</si>
  <si>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</si>
  <si>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</si>
  <si>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</si>
  <si>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</si>
  <si>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</si>
  <si>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</si>
  <si>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</si>
  <si>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</si>
  <si>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</si>
  <si>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</si>
  <si>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</si>
  <si>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</si>
  <si>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</si>
  <si>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</si>
  <si>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</si>
  <si>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</si>
  <si>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</si>
  <si>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</si>
  <si>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</si>
  <si>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</si>
  <si>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</si>
  <si>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</si>
  <si>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</si>
  <si>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</si>
  <si>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</si>
  <si>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</si>
  <si>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</si>
  <si>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</si>
  <si>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</si>
  <si>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</si>
  <si>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</si>
  <si>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</si>
  <si>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</si>
  <si>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</si>
  <si>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</si>
  <si>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</si>
  <si>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</si>
  <si>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</si>
  <si>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</si>
  <si>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</si>
  <si>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</si>
  <si>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</si>
  <si>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</si>
  <si>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</si>
  <si>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</si>
  <si>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</si>
  <si>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</si>
  <si>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</si>
  <si>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</si>
  <si>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</si>
  <si>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</si>
  <si>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</si>
  <si>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</si>
  <si>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</si>
  <si>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</si>
  <si>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</si>
  <si>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</si>
  <si>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</si>
  <si>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</si>
  <si>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</si>
  <si>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</si>
  <si>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</si>
  <si>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</si>
  <si>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</si>
  <si>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</si>
  <si>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</si>
  <si>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</si>
  <si>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</si>
  <si>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</si>
  <si>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</si>
  <si>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</si>
  <si>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</si>
  <si>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</si>
  <si>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</si>
  <si>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</si>
  <si>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</si>
  <si>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</si>
  <si>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</si>
  <si>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</si>
  <si>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</si>
  <si>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</si>
  <si>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</si>
  <si>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</si>
  <si>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</si>
  <si>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</si>
  <si>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</si>
  <si>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</si>
  <si>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</si>
  <si>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</si>
  <si>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</si>
  <si>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</si>
  <si>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</si>
  <si>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</si>
  <si>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</si>
  <si>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</si>
  <si>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</si>
  <si>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</si>
  <si>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</si>
  <si>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</si>
  <si>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</si>
  <si>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</si>
  <si>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</si>
  <si>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</si>
  <si>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</si>
  <si>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</si>
  <si>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</si>
  <si>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</si>
  <si>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</si>
  <si>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</si>
  <si>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</si>
  <si>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</si>
  <si>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</si>
  <si>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</si>
  <si>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</si>
  <si>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</si>
  <si>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</si>
  <si>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</si>
  <si>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</si>
  <si>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</si>
  <si>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</si>
  <si>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</si>
  <si>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</si>
  <si>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</si>
  <si>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</si>
  <si>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</si>
  <si>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</si>
  <si>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</si>
  <si>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</si>
  <si>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</si>
  <si>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</si>
  <si>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</si>
  <si>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</si>
  <si>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</si>
  <si>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</si>
  <si>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</si>
  <si>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</si>
  <si>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</si>
  <si>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</si>
  <si>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</si>
  <si>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</si>
  <si>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</si>
  <si>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</si>
  <si>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</si>
  <si>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</si>
  <si>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</si>
  <si>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</si>
  <si>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</si>
  <si>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</si>
  <si>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</si>
  <si>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</si>
  <si>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</si>
  <si>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</si>
  <si>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</si>
  <si>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</si>
  <si>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</si>
  <si>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</si>
  <si>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</si>
  <si>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</si>
  <si>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</si>
  <si>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</si>
  <si>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</si>
  <si>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</si>
  <si>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</si>
  <si>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</si>
  <si>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</si>
  <si>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</si>
  <si>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</si>
  <si>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</si>
  <si>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</si>
  <si>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</si>
  <si>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</si>
  <si>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</si>
  <si>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</si>
  <si>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</si>
  <si>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</si>
  <si>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</si>
  <si>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</si>
  <si>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</si>
  <si>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</si>
  <si>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</si>
  <si>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</si>
  <si>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</si>
  <si>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</si>
  <si>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</si>
  <si>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</si>
  <si>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</si>
  <si>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</si>
  <si>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</si>
  <si>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</si>
  <si>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</si>
  <si>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</si>
  <si>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</si>
  <si>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</si>
  <si>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</si>
  <si>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</si>
  <si>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</si>
  <si>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</si>
  <si>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</si>
  <si>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</si>
  <si>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</si>
  <si>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</si>
  <si>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</si>
  <si>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</si>
  <si>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</si>
  <si>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</si>
  <si>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</si>
  <si>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</si>
  <si>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</si>
  <si>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</si>
  <si>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</si>
  <si>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</si>
  <si>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</si>
  <si>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</si>
  <si>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</si>
  <si>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</si>
  <si>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</si>
  <si>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</si>
  <si>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</si>
  <si>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</si>
  <si>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</si>
  <si>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</si>
  <si>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</si>
  <si>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</si>
  <si>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</si>
  <si>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</si>
  <si>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</si>
  <si>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</si>
  <si>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</si>
  <si>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</si>
  <si>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</si>
  <si>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</si>
  <si>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</si>
  <si>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</si>
  <si>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</si>
  <si>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</si>
  <si>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</si>
  <si>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</si>
  <si>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</si>
  <si>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</si>
  <si>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</si>
  <si>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</si>
  <si>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</si>
  <si>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</si>
  <si>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</si>
  <si>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</si>
  <si>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</si>
  <si>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</si>
  <si>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</si>
  <si>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</si>
  <si>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</si>
  <si>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</si>
  <si>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</si>
  <si>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</si>
  <si>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</si>
  <si>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</si>
  <si>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</si>
  <si>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</si>
  <si>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</si>
  <si>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</si>
  <si>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</si>
  <si>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</si>
  <si>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</si>
  <si>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</si>
  <si>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</si>
  <si>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</si>
  <si>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</si>
  <si>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</si>
  <si>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</si>
  <si>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</si>
  <si>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</si>
  <si>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</si>
  <si>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</si>
  <si>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</si>
  <si>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</si>
  <si>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</si>
  <si>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</si>
  <si>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</si>
  <si>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</si>
  <si>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</si>
  <si>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</si>
  <si>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</si>
  <si>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</si>
  <si>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</si>
  <si>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</si>
  <si>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</si>
  <si>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</si>
  <si>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</si>
  <si>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</si>
  <si>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</si>
  <si>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</si>
  <si>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</si>
  <si>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</si>
  <si>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</si>
  <si>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</si>
  <si>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</si>
  <si>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</si>
  <si>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</si>
  <si>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</si>
  <si>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</si>
  <si>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</si>
  <si>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</si>
  <si>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</si>
  <si>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</si>
  <si>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</si>
  <si>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</si>
  <si>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</si>
  <si>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</si>
  <si>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</si>
  <si>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</si>
  <si>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</si>
  <si>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</si>
  <si>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</si>
  <si>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</si>
  <si>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</si>
  <si>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</si>
  <si>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</si>
  <si>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</si>
  <si>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</si>
  <si>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</si>
  <si>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</si>
  <si>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</si>
  <si>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</si>
  <si>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</si>
  <si>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</si>
  <si>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</si>
  <si>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</si>
  <si>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</si>
  <si>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</si>
  <si>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</si>
  <si>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</si>
  <si>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</si>
  <si>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</si>
  <si>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</si>
  <si>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</si>
  <si>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</si>
  <si>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</si>
  <si>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</si>
  <si>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</si>
  <si>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</si>
  <si>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</si>
  <si>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</si>
  <si>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</si>
  <si>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</si>
  <si>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</si>
  <si>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</si>
  <si>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</si>
  <si>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</si>
  <si>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</si>
  <si>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</si>
  <si>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</si>
  <si>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</si>
  <si>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</si>
  <si>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</si>
  <si>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</si>
  <si>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</si>
  <si>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</si>
  <si>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</si>
  <si>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</si>
  <si>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</si>
  <si>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</si>
  <si>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</si>
  <si>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</si>
  <si>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</si>
  <si>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</si>
  <si>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</si>
  <si>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</si>
  <si>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</si>
  <si>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</si>
  <si>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</si>
  <si>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</si>
  <si>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</si>
  <si>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</si>
  <si>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</si>
  <si>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</si>
  <si>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</si>
  <si>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</si>
  <si>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</si>
  <si>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</si>
  <si>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</si>
  <si>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</si>
  <si>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</si>
  <si>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</si>
  <si>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</si>
  <si>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</si>
  <si>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</si>
  <si>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</si>
  <si>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</si>
  <si>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</si>
  <si>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</si>
  <si>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</si>
  <si>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</si>
  <si>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</si>
  <si>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</si>
  <si>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</si>
  <si>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</si>
  <si>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</si>
  <si>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</si>
  <si>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</si>
  <si>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</si>
  <si>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</si>
  <si>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</si>
  <si>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</si>
  <si>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</si>
  <si>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</si>
  <si>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</si>
  <si>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</si>
  <si>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</si>
  <si>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</si>
  <si>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</si>
  <si>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</si>
  <si>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</si>
  <si>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</si>
  <si>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</si>
  <si>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</si>
  <si>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</si>
  <si>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</si>
  <si>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</si>
  <si>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</si>
  <si>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</si>
  <si>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</si>
  <si>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</si>
  <si>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</si>
  <si>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</si>
  <si>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</si>
  <si>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</si>
  <si>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</si>
  <si>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</si>
  <si>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</si>
  <si>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</si>
  <si>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</si>
  <si>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</si>
  <si>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</si>
  <si>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</si>
  <si>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</si>
  <si>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</si>
  <si>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</si>
  <si>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</si>
  <si>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</si>
  <si>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</si>
  <si>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</si>
  <si>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</si>
  <si>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</si>
  <si>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</si>
  <si>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</si>
  <si>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</si>
  <si>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</si>
  <si>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</si>
  <si>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</si>
  <si>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</si>
  <si>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</si>
  <si>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</si>
  <si>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</si>
  <si>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</si>
  <si>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</si>
  <si>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</si>
  <si>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</si>
  <si>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</si>
  <si>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</si>
  <si>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</si>
  <si>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</si>
  <si>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</si>
  <si>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</si>
  <si>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</si>
  <si>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</si>
  <si>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</si>
  <si>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</si>
  <si>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</si>
  <si>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</si>
  <si>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</si>
  <si>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</si>
  <si>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</si>
  <si>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</si>
  <si>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</si>
  <si>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</si>
  <si>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</si>
  <si>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</si>
  <si>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</si>
  <si>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</si>
  <si>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</si>
  <si>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</si>
  <si>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</si>
  <si>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</si>
  <si>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</si>
  <si>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</si>
  <si>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</si>
  <si>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</si>
  <si>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</si>
  <si>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</si>
  <si>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</si>
  <si>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</si>
  <si>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</si>
  <si>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</si>
  <si>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</si>
  <si>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</si>
  <si>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</si>
  <si>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</si>
  <si>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</si>
  <si>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</si>
  <si>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</si>
  <si>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</si>
  <si>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</si>
  <si>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</si>
  <si>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</si>
  <si>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</si>
  <si>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</si>
  <si>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</si>
  <si>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</si>
  <si>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</si>
  <si>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</si>
  <si>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</si>
  <si>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</si>
  <si>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</si>
  <si>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</si>
  <si>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</si>
  <si>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</si>
  <si>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</si>
  <si>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</si>
  <si>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</si>
  <si>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</si>
  <si>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</si>
  <si>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</si>
  <si>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</si>
  <si>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</si>
  <si>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</si>
  <si>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</si>
  <si>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</si>
  <si>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</si>
  <si>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</si>
  <si>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</si>
  <si>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</si>
  <si>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</si>
  <si>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</si>
  <si>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</si>
  <si>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</si>
  <si>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</si>
  <si>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</si>
  <si>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</si>
  <si>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</si>
  <si>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</si>
  <si>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</si>
  <si>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</si>
  <si>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</si>
  <si>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</si>
  <si>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</si>
  <si>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</si>
  <si>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</si>
  <si>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</si>
  <si>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</si>
  <si>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</si>
  <si>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</si>
  <si>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</si>
  <si>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</si>
  <si>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</si>
  <si>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</si>
  <si>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</si>
  <si>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</si>
  <si>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</si>
  <si>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</si>
  <si>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</si>
  <si>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</si>
  <si>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</si>
  <si>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</si>
  <si>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</si>
  <si>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</si>
  <si>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</si>
  <si>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</si>
  <si>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</si>
  <si>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</si>
  <si>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</si>
  <si>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</si>
  <si>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</si>
  <si>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</si>
  <si>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</si>
  <si>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</si>
  <si>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</si>
  <si>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</si>
  <si>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</si>
  <si>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</si>
  <si>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</si>
  <si>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</si>
  <si>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</si>
  <si>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</si>
  <si>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</si>
  <si>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</si>
  <si>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</si>
  <si>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</si>
  <si>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</si>
  <si>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</si>
  <si>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</si>
  <si>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</si>
  <si>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</si>
  <si>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</si>
  <si>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</si>
  <si>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</si>
  <si>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</si>
  <si>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</si>
  <si>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</si>
  <si>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</si>
  <si>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</si>
  <si>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</si>
  <si>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</si>
  <si>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</si>
  <si>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</si>
  <si>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</si>
  <si>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</si>
  <si>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</si>
  <si>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</si>
  <si>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</si>
  <si>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</si>
  <si>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</si>
  <si>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</si>
  <si>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</si>
  <si>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</si>
  <si>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</si>
  <si>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</si>
  <si>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</si>
  <si>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</si>
  <si>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</si>
  <si>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</si>
  <si>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</si>
  <si>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</si>
  <si>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</si>
  <si>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</si>
  <si>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</si>
  <si>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</si>
  <si>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</si>
  <si>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</si>
  <si>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</si>
  <si>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</si>
  <si>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</si>
  <si>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</si>
  <si>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</si>
  <si>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</si>
  <si>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</si>
  <si>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</si>
  <si>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</si>
  <si>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</si>
  <si>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</si>
  <si>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</si>
  <si>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</si>
  <si>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</si>
  <si>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</si>
  <si>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</si>
  <si>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</si>
  <si>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</si>
  <si>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</si>
  <si>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</si>
  <si>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</si>
  <si>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</si>
  <si>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</si>
  <si>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</si>
  <si>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</si>
  <si>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</si>
  <si>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</si>
  <si>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</si>
  <si>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</si>
  <si>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</si>
  <si>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</si>
  <si>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</si>
  <si>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</si>
  <si>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</si>
  <si>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</si>
  <si>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</si>
  <si>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</si>
  <si>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</si>
  <si>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</si>
  <si>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</si>
  <si>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</si>
  <si>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</si>
  <si>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</si>
  <si>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</si>
  <si>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</si>
  <si>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</si>
  <si>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</si>
  <si>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</si>
  <si>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</si>
  <si>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</si>
  <si>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</si>
  <si>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</si>
  <si>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</si>
  <si>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</si>
  <si>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</si>
  <si>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</si>
  <si>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</si>
  <si>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</si>
  <si>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</si>
  <si>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</si>
  <si>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</si>
  <si>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</si>
  <si>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</si>
  <si>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</si>
  <si>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</si>
  <si>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</si>
  <si>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</si>
  <si>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</si>
  <si>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</si>
  <si>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</si>
  <si>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</si>
  <si>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</si>
  <si>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</si>
  <si>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</si>
  <si>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</si>
  <si>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</si>
  <si>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</si>
  <si>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</si>
  <si>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</si>
  <si>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</si>
  <si>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</si>
  <si>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</si>
  <si>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</si>
  <si>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</si>
  <si>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</si>
  <si>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</si>
  <si>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</si>
  <si>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</si>
  <si>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</si>
  <si>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</si>
  <si>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</si>
  <si>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</si>
  <si>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</si>
  <si>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</si>
  <si>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</si>
  <si>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</si>
  <si>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</si>
  <si>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</si>
  <si>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</si>
  <si>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</si>
  <si>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</si>
  <si>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</si>
  <si>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</si>
  <si>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</si>
  <si>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</si>
  <si>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</si>
  <si>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</si>
  <si>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</si>
  <si>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</si>
  <si>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</si>
  <si>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</si>
  <si>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</si>
  <si>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</si>
  <si>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</si>
  <si>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</si>
  <si>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</si>
  <si>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</si>
  <si>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</si>
  <si>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</si>
  <si>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</si>
  <si>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</si>
  <si>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</si>
  <si>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</si>
  <si>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</si>
  <si>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</si>
  <si>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</si>
  <si>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</si>
  <si>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</si>
  <si>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</si>
  <si>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</si>
  <si>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</si>
  <si>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</si>
  <si>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</si>
  <si>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</si>
  <si>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</si>
  <si>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</si>
  <si>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</si>
  <si>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</si>
  <si>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</si>
  <si>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</si>
  <si>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</si>
  <si>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</si>
  <si>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</si>
  <si>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</si>
  <si>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</si>
  <si>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</si>
  <si>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</si>
  <si>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</si>
  <si>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</si>
  <si>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</si>
  <si>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</si>
  <si>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</si>
  <si>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</si>
  <si>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</si>
  <si>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</si>
  <si>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</si>
  <si>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</si>
  <si>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</si>
  <si>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</si>
  <si>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</si>
  <si>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</si>
  <si>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</si>
  <si>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</si>
  <si>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</si>
  <si>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</si>
  <si>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</si>
  <si>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</si>
  <si>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</si>
  <si>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</si>
  <si>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</si>
  <si>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</si>
  <si>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</si>
  <si>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</si>
  <si>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</si>
  <si>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</si>
  <si>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</si>
  <si>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</si>
  <si>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</si>
  <si>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</si>
  <si>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</si>
  <si>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</si>
  <si>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</si>
  <si>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</si>
  <si>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</si>
  <si>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</si>
  <si>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</si>
  <si>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</si>
  <si>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</si>
  <si>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</si>
  <si>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</si>
  <si>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</si>
  <si>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</si>
  <si>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</si>
  <si>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</si>
  <si>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</si>
  <si>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</si>
  <si>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</si>
  <si>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</si>
  <si>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</si>
  <si>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</si>
  <si>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</si>
  <si>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</si>
  <si>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</si>
  <si>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</si>
  <si>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</si>
  <si>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</si>
  <si>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</si>
  <si>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</si>
  <si>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</si>
  <si>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</si>
  <si>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</si>
  <si>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</si>
  <si>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</si>
  <si>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</si>
  <si>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</si>
  <si>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</si>
  <si>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</si>
  <si>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</si>
  <si>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</si>
  <si>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</si>
  <si>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</si>
  <si>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</si>
  <si>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</si>
  <si>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</si>
  <si>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</si>
  <si>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</si>
  <si>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</si>
  <si>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</si>
  <si>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</si>
  <si>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</si>
  <si>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</si>
  <si>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</si>
  <si>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</si>
  <si>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</si>
  <si>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</si>
  <si>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</si>
  <si>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</si>
  <si>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</si>
  <si>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</si>
  <si>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</si>
  <si>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</si>
  <si>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</si>
  <si>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</si>
  <si>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</si>
  <si>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</si>
  <si>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</si>
  <si>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</si>
  <si>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</si>
  <si>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</si>
  <si>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</si>
  <si>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</si>
  <si>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</si>
  <si>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</si>
  <si>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</si>
  <si>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</si>
  <si>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</si>
  <si>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</si>
  <si>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</si>
  <si>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</si>
  <si>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</si>
  <si>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</si>
  <si>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</si>
  <si>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</si>
  <si>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</si>
  <si>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</si>
  <si>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</si>
  <si>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</si>
  <si>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</si>
  <si>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</si>
  <si>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</si>
  <si>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</si>
  <si>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</si>
  <si>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</si>
  <si>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</si>
  <si>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</si>
  <si>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</si>
  <si>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</si>
  <si>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</si>
  <si>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</si>
  <si>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</si>
  <si>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</si>
  <si>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</si>
  <si>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</si>
  <si>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</si>
  <si>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</si>
  <si>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</si>
  <si>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</si>
  <si>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</si>
  <si>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</si>
  <si>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</si>
  <si>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</si>
  <si>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</si>
  <si>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</si>
  <si>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</si>
  <si>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</si>
  <si>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</si>
  <si>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</si>
  <si>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</si>
  <si>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</si>
  <si>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</si>
  <si>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</si>
  <si>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</si>
  <si>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</si>
  <si>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</si>
  <si>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</si>
  <si>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</si>
  <si>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</si>
  <si>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</si>
  <si>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</si>
  <si>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</si>
  <si>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</si>
  <si>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</si>
  <si>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</si>
  <si>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</si>
  <si>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</si>
  <si>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</si>
  <si>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</si>
  <si>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</si>
  <si>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</si>
  <si>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</si>
  <si>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</si>
  <si>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</si>
  <si>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</si>
  <si>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</si>
  <si>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</si>
  <si>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</si>
  <si>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</si>
  <si>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</si>
  <si>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</si>
  <si>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</si>
  <si>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</si>
  <si>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</si>
  <si>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</si>
  <si>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</si>
  <si>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</si>
  <si>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</si>
  <si>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</si>
  <si>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</si>
  <si>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</si>
  <si>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</si>
  <si>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</si>
  <si>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</si>
  <si>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</si>
  <si>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</si>
  <si>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</si>
  <si>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</si>
  <si>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</si>
  <si>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</si>
  <si>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</si>
  <si>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</si>
  <si>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</si>
  <si>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</si>
  <si>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</si>
  <si>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</si>
  <si>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</si>
  <si>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</si>
  <si>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</si>
  <si>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</si>
  <si>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</si>
  <si>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</si>
  <si>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</si>
  <si>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</si>
  <si>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</si>
  <si>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</si>
  <si>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</si>
  <si>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</si>
  <si>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</si>
  <si>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</si>
  <si>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</si>
  <si>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</si>
  <si>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</si>
  <si>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</si>
  <si>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</si>
  <si>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</si>
  <si>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</si>
  <si>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</si>
  <si>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</si>
  <si>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</si>
  <si>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</si>
  <si>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</si>
  <si>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</si>
  <si>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</si>
  <si>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</si>
  <si>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</si>
  <si>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</si>
  <si>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</si>
  <si>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</si>
  <si>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</si>
  <si>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</si>
  <si>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</si>
  <si>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</si>
  <si>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</si>
  <si>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</si>
  <si>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</si>
  <si>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</si>
  <si>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</si>
  <si>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</si>
  <si>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</si>
  <si>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</si>
  <si>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</si>
  <si>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</si>
  <si>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</si>
  <si>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</si>
  <si>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</si>
  <si>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</si>
  <si>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</si>
  <si>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</si>
  <si>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</si>
  <si>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</si>
  <si>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</si>
  <si>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</si>
  <si>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</si>
  <si>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</si>
  <si>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</si>
  <si>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</si>
  <si>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</si>
  <si>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</si>
  <si>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</si>
  <si>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</si>
  <si>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</si>
  <si>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</si>
  <si>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</si>
  <si>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</si>
  <si>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</si>
  <si>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</si>
  <si>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</si>
  <si>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</si>
  <si>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</si>
  <si>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</si>
  <si>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</si>
  <si>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</si>
  <si>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</si>
  <si>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</si>
  <si>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</si>
  <si>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</si>
  <si>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</si>
  <si>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</si>
  <si>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</si>
  <si>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</si>
  <si>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</si>
  <si>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</si>
  <si>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</si>
  <si>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</si>
  <si>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</si>
  <si>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</si>
  <si>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</si>
  <si>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</si>
  <si>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</si>
  <si>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</si>
  <si>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</si>
  <si>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</si>
  <si>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</si>
  <si>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</si>
  <si>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</si>
  <si>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</si>
  <si>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</si>
  <si>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</si>
  <si>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</si>
  <si>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</si>
  <si>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</si>
  <si>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</si>
  <si>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</si>
  <si>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</si>
  <si>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</si>
  <si>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</si>
  <si>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</si>
  <si>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</si>
  <si>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</si>
  <si>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</si>
  <si>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</si>
  <si>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</si>
  <si>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</si>
  <si>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</si>
  <si>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</si>
  <si>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</si>
  <si>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</si>
  <si>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</si>
  <si>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</si>
  <si>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</si>
  <si>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</si>
  <si>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</si>
  <si>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</si>
  <si>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</si>
  <si>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</si>
  <si>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</si>
  <si>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</si>
  <si>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</si>
  <si>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</si>
  <si>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</si>
  <si>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</si>
  <si>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</si>
  <si>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</si>
  <si>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</si>
  <si>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</si>
  <si>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</si>
  <si>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</si>
  <si>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</si>
  <si>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</si>
  <si>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</si>
  <si>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</si>
  <si>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</si>
  <si>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</si>
  <si>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</si>
  <si>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</si>
  <si>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</si>
  <si>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</si>
  <si>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</si>
  <si>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</si>
  <si>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</si>
  <si>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</si>
  <si>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</si>
  <si>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</si>
  <si>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</si>
  <si>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</si>
  <si>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</si>
  <si>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</si>
  <si>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</si>
  <si>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</si>
  <si>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</si>
  <si>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</si>
  <si>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</si>
  <si>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</si>
  <si>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</si>
  <si>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</si>
  <si>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</si>
  <si>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</si>
  <si>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</si>
  <si>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</si>
  <si>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</si>
  <si>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</si>
  <si>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</si>
  <si>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</si>
  <si>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</si>
  <si>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</si>
  <si>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</si>
  <si>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</si>
  <si>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</si>
  <si>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</si>
  <si>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</si>
  <si>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</si>
  <si>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</si>
  <si>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</si>
  <si>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</si>
  <si>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</si>
  <si>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</si>
  <si>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</si>
  <si>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</si>
  <si>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</si>
  <si>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</si>
  <si>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</si>
  <si>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</si>
  <si>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</si>
  <si>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</si>
  <si>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</si>
  <si>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</si>
  <si>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</si>
  <si>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</si>
  <si>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</si>
  <si>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</si>
  <si>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</si>
  <si>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</si>
  <si>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</si>
  <si>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</si>
  <si>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</si>
  <si>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</si>
  <si>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</si>
  <si>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</si>
  <si>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</si>
  <si>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</si>
  <si>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</si>
  <si>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</si>
  <si>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</si>
  <si>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</si>
  <si>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</si>
  <si>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</si>
  <si>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</si>
  <si>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</si>
  <si>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</si>
  <si>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</si>
  <si>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</si>
  <si>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</si>
  <si>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</si>
  <si>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</si>
  <si>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</si>
  <si>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</si>
  <si>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</si>
  <si>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</si>
  <si>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</si>
  <si>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</si>
  <si>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</si>
  <si>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</si>
  <si>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</si>
  <si>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</si>
  <si>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</si>
  <si>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</si>
  <si>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</si>
  <si>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</si>
  <si>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</si>
  <si>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</si>
  <si>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</si>
  <si>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</si>
  <si>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</si>
  <si>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</si>
  <si>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</si>
  <si>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</si>
  <si>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</si>
  <si>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</si>
  <si>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</si>
  <si>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</si>
  <si>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</si>
  <si>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</si>
  <si>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</si>
  <si>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</si>
  <si>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</si>
  <si>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</si>
  <si>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</si>
  <si>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</si>
  <si>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</si>
  <si>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</si>
  <si>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</si>
  <si>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</si>
  <si>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</si>
  <si>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</si>
  <si>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</si>
  <si>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</si>
  <si>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</si>
  <si>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</si>
  <si>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</si>
  <si>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</si>
  <si>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</si>
  <si>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</si>
  <si>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</si>
  <si>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</si>
  <si>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</si>
  <si>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</si>
  <si>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</si>
  <si>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</si>
  <si>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</si>
  <si>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</si>
  <si>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</si>
  <si>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</si>
  <si>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</si>
  <si>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</si>
  <si>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</si>
  <si>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</si>
  <si>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</si>
  <si>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</si>
  <si>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</si>
  <si>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</si>
  <si>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</si>
  <si>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</si>
  <si>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</si>
  <si>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</si>
  <si>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</si>
  <si>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</si>
  <si>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</si>
  <si>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</si>
  <si>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</si>
  <si>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</si>
  <si>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</si>
  <si>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</si>
  <si>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</si>
  <si>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</si>
  <si>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</si>
  <si>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</si>
  <si>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</si>
  <si>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</si>
  <si>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</si>
  <si>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</si>
  <si>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</si>
  <si>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</si>
  <si>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</si>
  <si>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</si>
  <si>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</si>
  <si>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</si>
  <si>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</si>
  <si>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</si>
  <si>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</si>
  <si>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</si>
  <si>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</si>
  <si>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</si>
  <si>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</si>
  <si>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</si>
  <si>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</si>
  <si>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</si>
  <si>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</si>
  <si>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</si>
  <si>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</si>
  <si>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</si>
  <si>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</si>
  <si>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</si>
  <si>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</si>
  <si>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</si>
  <si>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</si>
  <si>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</si>
  <si>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</si>
  <si>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</si>
  <si>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</si>
  <si>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</si>
  <si>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</si>
  <si>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</si>
  <si>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</si>
  <si>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</si>
  <si>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</si>
  <si>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</si>
  <si>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</si>
  <si>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</si>
  <si>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</si>
  <si>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</si>
  <si>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</si>
  <si>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</si>
  <si>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</si>
  <si>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</si>
  <si>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</si>
  <si>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</si>
  <si>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</si>
  <si>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</si>
  <si>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</si>
  <si>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</si>
  <si>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</si>
  <si>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</si>
  <si>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</si>
  <si>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</si>
  <si>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</si>
  <si>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</si>
  <si>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</si>
  <si>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</si>
  <si>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</si>
  <si>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</si>
  <si>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</si>
  <si>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</si>
  <si>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</si>
  <si>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</si>
  <si>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</si>
  <si>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</si>
  <si>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</si>
  <si>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</si>
  <si>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</si>
  <si>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</si>
  <si>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</si>
  <si>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</si>
  <si>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</si>
  <si>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</si>
  <si>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</si>
  <si>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</si>
  <si>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</si>
  <si>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</si>
  <si>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</si>
  <si>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</si>
  <si>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</si>
  <si>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</si>
  <si>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</si>
  <si>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</si>
  <si>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</si>
  <si>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</si>
  <si>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</si>
  <si>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</si>
  <si>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</si>
  <si>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</si>
  <si>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</si>
  <si>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</si>
  <si>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</si>
  <si>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</si>
  <si>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</si>
  <si>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</si>
  <si>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</si>
  <si>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</si>
  <si>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</si>
  <si>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</si>
  <si>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</si>
  <si>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</si>
  <si>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</si>
  <si>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</si>
  <si>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</si>
  <si>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</si>
  <si>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</si>
  <si>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</si>
  <si>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</si>
  <si>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</si>
  <si>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</si>
  <si>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</si>
  <si>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</si>
  <si>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</si>
  <si>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</si>
  <si>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</si>
  <si>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</si>
  <si>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</si>
  <si>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</si>
  <si>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</si>
  <si>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</si>
  <si>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</si>
  <si>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</si>
  <si>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</si>
  <si>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</si>
  <si>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</si>
  <si>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</si>
  <si>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</si>
  <si>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</si>
  <si>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</si>
  <si>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</si>
  <si>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</si>
  <si>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</si>
  <si>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</si>
  <si>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</si>
  <si>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</si>
  <si>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</si>
  <si>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</si>
  <si>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</si>
  <si>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</si>
  <si>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</si>
  <si>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</si>
  <si>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</si>
  <si>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</si>
  <si>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</si>
  <si>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</si>
  <si>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</si>
  <si>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</si>
  <si>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</si>
  <si>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</si>
  <si>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</si>
  <si>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</si>
  <si>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</si>
  <si>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</si>
  <si>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</si>
  <si>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</si>
  <si>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</si>
  <si>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</si>
  <si>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</si>
  <si>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</si>
  <si>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</si>
  <si>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</si>
  <si>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</si>
  <si>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</si>
  <si>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</si>
  <si>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</si>
  <si>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</si>
  <si>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</si>
  <si>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</si>
  <si>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</si>
  <si>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</si>
  <si>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</si>
  <si>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</si>
  <si>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</si>
  <si>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</si>
  <si>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</si>
  <si>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</si>
  <si>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</si>
  <si>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</si>
  <si>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</si>
  <si>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</si>
  <si>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</si>
  <si>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</si>
  <si>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</si>
  <si>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</si>
  <si>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</si>
  <si>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</si>
  <si>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</si>
  <si>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</si>
  <si>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</si>
  <si>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</si>
  <si>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</si>
  <si>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</si>
  <si>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</si>
  <si>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</si>
  <si>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</si>
  <si>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</si>
  <si>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</si>
  <si>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</si>
  <si>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</si>
  <si>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</si>
  <si>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</si>
  <si>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</si>
  <si>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</si>
  <si>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</si>
  <si>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</si>
  <si>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</si>
  <si>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</si>
  <si>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</si>
  <si>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</si>
  <si>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</si>
  <si>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</si>
  <si>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</si>
  <si>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</si>
  <si>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</si>
  <si>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</si>
  <si>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</si>
  <si>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</si>
  <si>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</si>
  <si>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</si>
  <si>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</si>
  <si>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</si>
  <si>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</si>
  <si>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</si>
  <si>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</si>
  <si>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</si>
  <si>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</si>
  <si>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</si>
  <si>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</si>
  <si>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</si>
  <si>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</si>
  <si>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</si>
  <si>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</si>
  <si>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</si>
  <si>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</si>
  <si>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</si>
  <si>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</si>
  <si>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</si>
  <si>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</si>
  <si>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</si>
  <si>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</si>
  <si>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</si>
  <si>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</si>
  <si>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</si>
  <si>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</si>
  <si>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</si>
  <si>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</si>
  <si>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</si>
  <si>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</si>
  <si>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</si>
  <si>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</si>
  <si>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</si>
  <si>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</si>
  <si>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</si>
  <si>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</si>
  <si>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</si>
  <si>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</si>
  <si>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</si>
  <si>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</si>
  <si>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</si>
  <si>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</si>
  <si>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</si>
  <si>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</si>
  <si>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</si>
  <si>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</si>
  <si>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</si>
  <si>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</si>
  <si>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</si>
  <si>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</si>
  <si>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</si>
  <si>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</si>
  <si>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</si>
  <si>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</si>
  <si>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</si>
  <si>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</si>
  <si>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</si>
  <si>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</si>
  <si>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</si>
  <si>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</si>
  <si>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</si>
  <si>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</si>
  <si>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</si>
  <si>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</si>
  <si>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</si>
  <si>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</si>
  <si>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</si>
  <si>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</si>
  <si>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</si>
  <si>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</si>
  <si>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</si>
  <si>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</si>
  <si>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</si>
  <si>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</si>
  <si>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</si>
  <si>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</si>
  <si>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</si>
  <si>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</si>
  <si>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</si>
  <si>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</si>
  <si>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</si>
  <si>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</si>
  <si>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</si>
  <si>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</si>
  <si>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</si>
  <si>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</si>
  <si>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</si>
  <si>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</si>
  <si>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</si>
  <si>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</si>
  <si>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</si>
  <si>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</si>
  <si>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</si>
  <si>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</si>
  <si>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</si>
  <si>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</si>
  <si>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</si>
  <si>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</si>
  <si>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</si>
  <si>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</si>
  <si>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</si>
  <si>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</si>
  <si>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</si>
  <si>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</si>
  <si>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</si>
  <si>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</si>
  <si>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</si>
  <si>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</si>
  <si>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</si>
  <si>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</si>
  <si>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</si>
  <si>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</si>
  <si>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</si>
  <si>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</si>
  <si>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</si>
  <si>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</si>
  <si>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</si>
  <si>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</si>
  <si>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</si>
  <si>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</si>
  <si>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</si>
  <si>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</si>
  <si>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</si>
  <si>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</si>
  <si>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</si>
  <si>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</si>
  <si>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</si>
  <si>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</si>
  <si>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</si>
  <si>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</si>
  <si>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</si>
  <si>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</si>
  <si>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</si>
  <si>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</si>
  <si>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</si>
  <si>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</si>
  <si>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</si>
  <si>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</si>
  <si>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</si>
  <si>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</si>
  <si>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</si>
  <si>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</si>
  <si>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</si>
  <si>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</si>
  <si>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</si>
  <si>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</si>
  <si>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</si>
  <si>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</si>
  <si>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</si>
  <si>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</si>
  <si>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</si>
  <si>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</si>
  <si>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</si>
  <si>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</si>
  <si>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</si>
  <si>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</si>
  <si>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</si>
  <si>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</si>
  <si>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</si>
  <si>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</si>
  <si>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</si>
  <si>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</si>
  <si>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</si>
  <si>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</si>
  <si>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</si>
  <si>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</si>
  <si>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</si>
  <si>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</si>
  <si>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</si>
  <si>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</si>
  <si>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</si>
  <si>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</si>
  <si>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</si>
  <si>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</si>
  <si>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</si>
  <si>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</si>
  <si>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</si>
  <si>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</si>
  <si>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</si>
  <si>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</si>
  <si>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</si>
  <si>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</si>
  <si>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</si>
  <si>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</si>
  <si>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</si>
  <si>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</si>
  <si>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</si>
  <si>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</si>
  <si>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</si>
  <si>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</si>
  <si>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</si>
  <si>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</si>
  <si>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</si>
  <si>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</si>
  <si>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</si>
  <si>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</si>
  <si>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</si>
  <si>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</si>
  <si>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</si>
  <si>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</si>
  <si>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</si>
  <si>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</si>
  <si>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</si>
  <si>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</si>
  <si>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</si>
  <si>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</si>
  <si>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</si>
  <si>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</si>
  <si>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</si>
  <si>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</si>
  <si>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</si>
  <si>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</si>
  <si>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</si>
  <si>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</si>
  <si>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</si>
  <si>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</si>
  <si>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</si>
  <si>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</si>
  <si>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</si>
  <si>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</si>
  <si>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</si>
  <si>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</si>
  <si>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</si>
  <si>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</si>
  <si>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</si>
  <si>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</si>
  <si>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</si>
  <si>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</si>
  <si>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</si>
  <si>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</si>
  <si>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</si>
  <si>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</si>
  <si>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</si>
  <si>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</si>
  <si>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</si>
  <si>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</si>
  <si>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</si>
  <si>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</si>
  <si>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</si>
  <si>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</si>
  <si>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</si>
  <si>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</si>
  <si>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</si>
  <si>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</si>
  <si>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</si>
  <si>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</si>
  <si>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</si>
  <si>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</si>
  <si>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</si>
  <si>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</si>
  <si>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</si>
  <si>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</si>
  <si>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</si>
  <si>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</si>
  <si>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</si>
  <si>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</si>
  <si>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</si>
  <si>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</si>
  <si>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</si>
  <si>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</si>
  <si>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</si>
  <si>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</si>
  <si>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</si>
  <si>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</si>
  <si>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</si>
  <si>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</si>
  <si>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</si>
  <si>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</si>
  <si>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</si>
  <si>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</si>
  <si>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</si>
  <si>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</si>
  <si>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</si>
  <si>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</si>
  <si>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</si>
  <si>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</si>
  <si>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</si>
  <si>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</si>
  <si>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</si>
  <si>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</si>
  <si>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</si>
  <si>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</si>
  <si>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</si>
  <si>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</si>
  <si>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</si>
  <si>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</si>
  <si>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</si>
  <si>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</si>
  <si>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</si>
  <si>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</si>
  <si>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</si>
  <si>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</si>
  <si>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</si>
  <si>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</si>
  <si>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</si>
  <si>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</si>
  <si>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</si>
  <si>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</si>
  <si>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</si>
  <si>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</si>
  <si>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</si>
  <si>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</si>
  <si>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</si>
  <si>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</si>
  <si>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</si>
  <si>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</si>
  <si>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</si>
  <si>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</si>
  <si>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</si>
  <si>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</si>
  <si>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</si>
  <si>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</si>
  <si>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</si>
  <si>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</si>
  <si>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</si>
  <si>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</si>
  <si>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</si>
  <si>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</si>
  <si>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</si>
  <si>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</si>
  <si>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</si>
  <si>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</si>
  <si>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</si>
  <si>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</si>
  <si>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</si>
  <si>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</si>
  <si>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</si>
  <si>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</si>
  <si>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</si>
  <si>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</si>
  <si>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</si>
  <si>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</si>
  <si>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</si>
  <si>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</si>
  <si>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</si>
  <si>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</si>
  <si>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</si>
  <si>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</si>
  <si>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</si>
  <si>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</si>
  <si>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</si>
  <si>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</si>
  <si>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</si>
  <si>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</si>
  <si>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</si>
  <si>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</si>
  <si>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</si>
  <si>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</si>
  <si>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</si>
  <si>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</si>
  <si>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</si>
  <si>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</si>
  <si>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</si>
  <si>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</si>
  <si>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</si>
  <si>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</si>
  <si>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</si>
  <si>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</si>
  <si>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</si>
  <si>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</si>
  <si>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</si>
  <si>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</si>
  <si>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</si>
  <si>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</si>
  <si>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</si>
  <si>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</si>
  <si>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</si>
  <si>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</si>
  <si>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</si>
  <si>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</si>
  <si>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</si>
  <si>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</si>
  <si>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</si>
  <si>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</si>
  <si>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</si>
  <si>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</si>
  <si>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</si>
  <si>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</si>
  <si>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</si>
  <si>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</si>
  <si>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</si>
  <si>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</si>
  <si>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</si>
  <si>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</si>
  <si>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</si>
  <si>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</si>
  <si>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</si>
  <si>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</si>
  <si>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</si>
  <si>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</si>
  <si>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</si>
  <si>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</si>
  <si>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</si>
  <si>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</si>
  <si>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</si>
  <si>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</si>
  <si>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</si>
  <si>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</si>
  <si>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</si>
  <si>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</si>
  <si>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</si>
  <si>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</si>
  <si>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</si>
  <si>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</si>
  <si>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</si>
  <si>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</si>
  <si>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</si>
  <si>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</si>
  <si>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</si>
  <si>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</si>
  <si>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</si>
  <si>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</si>
  <si>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</si>
  <si>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</si>
  <si>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</si>
  <si>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</si>
  <si>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</si>
  <si>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</si>
  <si>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</si>
  <si>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</si>
  <si>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</si>
  <si>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</si>
  <si>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</si>
  <si>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</si>
  <si>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</si>
  <si>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</si>
  <si>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</si>
  <si>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</si>
  <si>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</si>
  <si>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</si>
  <si>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</si>
  <si>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</si>
  <si>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</si>
  <si>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</si>
  <si>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</si>
  <si>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</si>
  <si>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</si>
  <si>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</si>
  <si>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</si>
  <si>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</si>
  <si>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</si>
  <si>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</si>
  <si>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</si>
  <si>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</si>
  <si>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</si>
  <si>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</si>
  <si>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</si>
  <si>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</si>
  <si>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</si>
  <si>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</si>
  <si>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</si>
  <si>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</si>
  <si>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</si>
  <si>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</si>
  <si>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</si>
  <si>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</si>
  <si>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</si>
  <si>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</si>
  <si>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</si>
  <si>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</si>
  <si>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</si>
  <si>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</si>
  <si>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</si>
  <si>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</si>
  <si>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</si>
  <si>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</si>
  <si>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</si>
  <si>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</si>
  <si>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</si>
  <si>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</si>
  <si>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</si>
  <si>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</si>
  <si>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</si>
  <si>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</si>
  <si>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</si>
  <si>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</si>
  <si>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</si>
  <si>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</si>
  <si>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</si>
  <si>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</si>
  <si>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</si>
  <si>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</si>
  <si>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</si>
  <si>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</si>
  <si>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</si>
  <si>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</si>
  <si>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</si>
  <si>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</si>
  <si>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</si>
  <si>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</si>
  <si>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</si>
  <si>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</si>
  <si>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</si>
  <si>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</si>
  <si>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</si>
  <si>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</si>
  <si>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</si>
  <si>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</si>
  <si>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</si>
  <si>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</si>
  <si>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</si>
  <si>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</si>
  <si>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</si>
  <si>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</si>
  <si>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</si>
  <si>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</si>
  <si>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</si>
  <si>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</si>
  <si>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</si>
  <si>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</si>
  <si>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</si>
  <si>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</si>
  <si>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</si>
  <si>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</si>
  <si>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</si>
  <si>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</si>
  <si>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</si>
  <si>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</si>
  <si>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</si>
  <si>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</si>
  <si>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</si>
  <si>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</si>
  <si>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</si>
  <si>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</si>
  <si>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</si>
  <si>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</si>
  <si>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</si>
  <si>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</si>
  <si>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</si>
  <si>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</si>
  <si>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</si>
  <si>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</si>
  <si>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</si>
  <si>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</si>
  <si>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</si>
  <si>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</si>
  <si>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</si>
  <si>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</si>
  <si>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</si>
  <si>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</si>
  <si>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</si>
  <si>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</si>
  <si>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</si>
  <si>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</si>
  <si>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</si>
  <si>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</si>
  <si>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</si>
  <si>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</si>
  <si>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</si>
  <si>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</si>
  <si>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</si>
  <si>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</si>
  <si>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</si>
  <si>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</si>
  <si>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</si>
  <si>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</si>
  <si>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</si>
  <si>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</si>
  <si>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</si>
  <si>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</si>
  <si>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</si>
  <si>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</si>
  <si>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</si>
  <si>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</si>
  <si>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</si>
  <si>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</si>
  <si>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</si>
  <si>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</si>
  <si>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</si>
  <si>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</si>
  <si>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</si>
  <si>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</si>
  <si>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</si>
  <si>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</si>
  <si>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</si>
  <si>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</si>
  <si>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</si>
  <si>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</si>
  <si>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</si>
  <si>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</si>
  <si>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</si>
  <si>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</si>
  <si>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</si>
  <si>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</si>
  <si>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</si>
  <si>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</si>
  <si>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</si>
  <si>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</si>
  <si>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</si>
  <si>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</si>
  <si>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</si>
  <si>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</si>
  <si>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</si>
  <si>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</si>
  <si>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</si>
  <si>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</si>
  <si>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</si>
  <si>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</si>
  <si>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</si>
  <si>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</si>
  <si>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</si>
  <si>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</si>
  <si>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</si>
  <si>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</si>
  <si>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</si>
  <si>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</si>
  <si>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</si>
  <si>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</si>
  <si>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</si>
  <si>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</si>
  <si>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</si>
  <si>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</si>
  <si>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</si>
  <si>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</si>
  <si>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</si>
  <si>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</si>
  <si>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</si>
  <si>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</si>
  <si>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</si>
  <si>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</si>
  <si>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</si>
  <si>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</si>
  <si>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</si>
  <si>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</si>
  <si>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</si>
  <si>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</si>
  <si>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</si>
  <si>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</si>
  <si>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</si>
  <si>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</si>
  <si>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</si>
  <si>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</si>
  <si>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</si>
  <si>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</si>
  <si>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</si>
  <si>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</si>
  <si>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</si>
  <si>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</si>
  <si>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</si>
  <si>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</si>
  <si>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</si>
  <si>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</si>
  <si>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</si>
  <si>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</si>
  <si>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</si>
  <si>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</si>
  <si>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</si>
  <si>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</si>
  <si>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</si>
  <si>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</si>
  <si>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</si>
  <si>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</si>
  <si>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</si>
  <si>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</si>
  <si>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</si>
  <si>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</si>
  <si>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</si>
  <si>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</si>
  <si>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</si>
  <si>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</si>
  <si>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</si>
  <si>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</si>
  <si>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</si>
  <si>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</si>
  <si>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</si>
  <si>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</si>
  <si>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</si>
  <si>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</si>
  <si>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</si>
  <si>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</si>
  <si>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</si>
  <si>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</si>
  <si>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</si>
  <si>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</si>
  <si>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</si>
  <si>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</si>
  <si>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</si>
  <si>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</si>
  <si>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</si>
  <si>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</si>
  <si>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</si>
  <si>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</si>
  <si>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</si>
  <si>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</si>
  <si>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</si>
  <si>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</si>
  <si>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</si>
  <si>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</si>
  <si>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</si>
  <si>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</si>
  <si>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</si>
  <si>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</si>
  <si>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</si>
  <si>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</si>
  <si>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</si>
  <si>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</si>
  <si>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</si>
  <si>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</si>
  <si>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</si>
  <si>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</si>
  <si>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</si>
  <si>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</si>
  <si>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</si>
  <si>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</si>
  <si>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</si>
  <si>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</si>
  <si>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</si>
  <si>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</si>
  <si>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</si>
  <si>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</si>
  <si>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</si>
  <si>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</si>
  <si>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</si>
  <si>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</si>
  <si>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</si>
  <si>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</si>
  <si>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</si>
  <si>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</si>
  <si>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</si>
  <si>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</si>
  <si>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</si>
  <si>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</si>
  <si>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</si>
  <si>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</si>
  <si>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</si>
  <si>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</si>
  <si>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</si>
  <si>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</si>
  <si>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</si>
  <si>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</si>
  <si>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</si>
  <si>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</si>
  <si>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</si>
  <si>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</si>
  <si>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</si>
  <si>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</si>
  <si>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</si>
  <si>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</si>
  <si>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</si>
  <si>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</si>
  <si>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</si>
  <si>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</si>
  <si>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</si>
  <si>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</si>
  <si>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</si>
  <si>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</si>
  <si>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</si>
  <si>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</si>
  <si>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</si>
  <si>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</si>
  <si>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</si>
  <si>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</si>
  <si>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</si>
  <si>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</si>
  <si>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</si>
  <si>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</si>
  <si>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</si>
  <si>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</si>
  <si>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</si>
  <si>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</si>
  <si>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</si>
  <si>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</si>
  <si>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</si>
  <si>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</si>
  <si>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</si>
  <si>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</si>
  <si>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</si>
  <si>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</si>
  <si>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</si>
  <si>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</si>
  <si>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</si>
  <si>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</si>
  <si>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</si>
  <si>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</si>
  <si>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</si>
  <si>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</si>
  <si>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</si>
  <si>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</si>
  <si>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</si>
  <si>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</si>
  <si>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</si>
  <si>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</si>
  <si>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</si>
  <si>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</si>
  <si>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</si>
  <si>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</si>
  <si>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</si>
  <si>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</si>
  <si>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</si>
  <si>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</si>
  <si>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</si>
  <si>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</si>
  <si>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</si>
  <si>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</si>
  <si>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</si>
  <si>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</si>
  <si>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</si>
  <si>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</si>
  <si>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</si>
  <si>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</si>
  <si>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</si>
  <si>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</si>
  <si>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</si>
  <si>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</si>
  <si>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</si>
  <si>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</si>
  <si>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</si>
  <si>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</si>
  <si>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</si>
  <si>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</si>
  <si>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</si>
  <si>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</si>
  <si>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</si>
  <si>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</si>
  <si>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</si>
  <si>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</si>
  <si>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</si>
  <si>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</si>
  <si>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</si>
  <si>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</si>
  <si>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</si>
  <si>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</si>
  <si>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</si>
  <si>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</si>
  <si>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</si>
  <si>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</si>
  <si>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</si>
  <si>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</si>
  <si>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</si>
  <si>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</si>
  <si>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</si>
  <si>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</si>
  <si>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</si>
  <si>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</si>
  <si>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</si>
  <si>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</si>
  <si>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</si>
  <si>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</si>
  <si>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</si>
  <si>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</si>
  <si>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</si>
  <si>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</si>
  <si>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</si>
  <si>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</si>
  <si>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</si>
  <si>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</si>
  <si>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</si>
  <si>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</si>
  <si>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</si>
  <si>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</si>
  <si>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</si>
  <si>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</si>
  <si>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</si>
  <si>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</si>
  <si>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</si>
  <si>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</si>
  <si>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</si>
  <si>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</si>
  <si>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</si>
  <si>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</si>
  <si>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</si>
  <si>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</si>
  <si>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</si>
  <si>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</si>
  <si>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</si>
  <si>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</si>
  <si>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</si>
  <si>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</si>
  <si>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</si>
  <si>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</si>
  <si>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</si>
  <si>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</si>
  <si>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</si>
  <si>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</si>
  <si>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</si>
  <si>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</si>
  <si>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</si>
  <si>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</si>
  <si>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</si>
  <si>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</si>
  <si>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</si>
  <si>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</si>
  <si>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</si>
  <si>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</si>
  <si>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</si>
  <si>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</si>
  <si>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</si>
  <si>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</si>
  <si>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</si>
  <si>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</si>
  <si>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</si>
  <si>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</si>
  <si>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</si>
  <si>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</si>
  <si>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</si>
  <si>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</si>
  <si>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</si>
  <si>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</si>
  <si>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</si>
  <si>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</si>
  <si>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</si>
  <si>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</si>
  <si>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</si>
  <si>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</si>
  <si>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</si>
  <si>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</si>
  <si>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</si>
  <si>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</si>
  <si>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</si>
  <si>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</si>
  <si>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</si>
  <si>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</si>
  <si>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</si>
  <si>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</si>
  <si>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</si>
  <si>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</si>
  <si>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</si>
  <si>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</si>
  <si>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</si>
  <si>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</si>
  <si>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</si>
  <si>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</si>
  <si>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</si>
  <si>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</si>
  <si>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</si>
  <si>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</si>
  <si>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</si>
  <si>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</si>
  <si>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</si>
  <si>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</si>
  <si>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</si>
  <si>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</si>
  <si>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</si>
  <si>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</si>
  <si>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</si>
  <si>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</si>
  <si>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</si>
  <si>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</si>
  <si>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</si>
  <si>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</si>
  <si>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</si>
  <si>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</si>
  <si>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</si>
  <si>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</si>
  <si>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</si>
  <si>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</si>
  <si>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</si>
  <si>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</si>
  <si>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</si>
  <si>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</si>
  <si>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</si>
  <si>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</si>
  <si>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</si>
  <si>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</si>
  <si>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</si>
  <si>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</si>
  <si>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</si>
  <si>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</si>
  <si>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</si>
  <si>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</si>
  <si>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</si>
  <si>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</si>
  <si>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</si>
  <si>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</si>
  <si>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</si>
  <si>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</si>
  <si>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</si>
  <si>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</si>
  <si>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</si>
  <si>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</si>
  <si>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</si>
  <si>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</si>
  <si>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</si>
  <si>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</si>
  <si>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</si>
  <si>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</si>
  <si>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</si>
  <si>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</si>
  <si>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</si>
  <si>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</si>
  <si>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</si>
  <si>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</si>
  <si>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</si>
  <si>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</si>
  <si>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</si>
  <si>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</si>
  <si>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</si>
  <si>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</si>
  <si>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</si>
  <si>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</si>
  <si>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</si>
  <si>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</si>
  <si>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</si>
  <si>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</si>
  <si>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</si>
  <si>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</si>
  <si>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</si>
  <si>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</si>
  <si>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</si>
  <si>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</si>
  <si>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</si>
  <si>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</si>
  <si>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</si>
  <si>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</si>
  <si>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</si>
  <si>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</si>
  <si>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</si>
  <si>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</si>
  <si>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</si>
  <si>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</si>
  <si>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</si>
  <si>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</si>
  <si>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</si>
  <si>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</si>
  <si>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</si>
  <si>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</si>
  <si>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</si>
  <si>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</si>
  <si>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</si>
  <si>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</si>
  <si>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</si>
  <si>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</si>
  <si>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</si>
  <si>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</si>
  <si>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</si>
  <si>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</si>
  <si>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</si>
  <si>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</si>
  <si>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</si>
  <si>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</si>
  <si>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</si>
  <si>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</si>
  <si>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</si>
  <si>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</si>
  <si>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</si>
  <si>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</si>
  <si>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</si>
  <si>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</si>
  <si>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</si>
  <si>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</si>
  <si>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</si>
  <si>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</si>
  <si>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</si>
  <si>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</si>
  <si>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</si>
  <si>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</si>
  <si>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</si>
  <si>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</si>
  <si>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</si>
  <si>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</si>
  <si>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</si>
  <si>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</si>
  <si>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</si>
  <si>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</si>
  <si>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</si>
  <si>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</si>
  <si>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</si>
  <si>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</si>
  <si>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</si>
  <si>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</si>
  <si>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</si>
  <si>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</si>
  <si>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</si>
  <si>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</si>
  <si>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</si>
  <si>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</si>
  <si>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</si>
  <si>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</si>
  <si>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</si>
  <si>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</si>
  <si>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</si>
  <si>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</si>
  <si>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</si>
  <si>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</si>
  <si>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</si>
  <si>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</si>
  <si>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</si>
  <si>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</si>
  <si>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</si>
  <si>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</si>
  <si>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</si>
  <si>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</si>
  <si>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</si>
  <si>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</si>
  <si>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</si>
  <si>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</si>
  <si>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</si>
  <si>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</si>
  <si>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</si>
  <si>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</si>
  <si>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</si>
  <si>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</si>
  <si>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</si>
  <si>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</si>
  <si>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</si>
  <si>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</si>
  <si>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</si>
  <si>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</si>
  <si>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</si>
  <si>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</si>
  <si>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</si>
  <si>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</si>
  <si>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</si>
  <si>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</si>
  <si>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</si>
  <si>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</si>
  <si>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</si>
  <si>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</si>
  <si>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</si>
  <si>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</si>
  <si>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</si>
  <si>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</si>
  <si>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</si>
  <si>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</si>
  <si>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</si>
  <si>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</si>
  <si>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</si>
  <si>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</si>
  <si>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</si>
  <si>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</si>
  <si>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</si>
  <si>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</si>
  <si>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</si>
  <si>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</si>
  <si>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</si>
  <si>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</si>
  <si>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</si>
  <si>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</si>
  <si>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</si>
  <si>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</si>
  <si>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</si>
  <si>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</si>
  <si>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</si>
  <si>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</si>
  <si>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</si>
  <si>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</si>
  <si>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</si>
  <si>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</si>
  <si>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</si>
  <si>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</si>
  <si>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</si>
  <si>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</si>
  <si>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</si>
  <si>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</si>
  <si>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</si>
  <si>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</si>
  <si>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</si>
  <si>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</si>
  <si>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</si>
  <si>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</si>
  <si>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</si>
  <si>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</si>
  <si>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</si>
  <si>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</si>
  <si>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</si>
  <si>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</si>
  <si>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</si>
  <si>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</si>
  <si>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</si>
  <si>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</si>
  <si>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</si>
  <si>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</si>
  <si>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</si>
  <si>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</si>
  <si>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</si>
  <si>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</si>
  <si>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</si>
  <si>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</si>
  <si>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</si>
  <si>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</si>
  <si>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</si>
  <si>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</si>
  <si>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</si>
  <si>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</si>
  <si>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</si>
  <si>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</si>
  <si>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</si>
  <si>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</si>
  <si>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</si>
  <si>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</si>
  <si>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</si>
  <si>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</si>
  <si>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</si>
  <si>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</si>
  <si>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</si>
  <si>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</si>
  <si>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</si>
  <si>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</si>
  <si>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</si>
  <si>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</si>
  <si>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</si>
  <si>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</si>
  <si>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</si>
  <si>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</si>
  <si>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</si>
  <si>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</si>
  <si>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</si>
  <si>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</si>
  <si>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</si>
  <si>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</si>
  <si>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</si>
  <si>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</si>
  <si>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</si>
  <si>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</si>
  <si>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</si>
  <si>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</si>
  <si>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</si>
  <si>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</si>
  <si>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</si>
  <si>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</si>
  <si>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</si>
  <si>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</si>
  <si>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</si>
  <si>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</si>
  <si>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</si>
  <si>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</si>
  <si>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</si>
  <si>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</si>
  <si>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</si>
  <si>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</si>
  <si>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</si>
  <si>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</si>
  <si>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</si>
  <si>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</si>
  <si>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</si>
  <si>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</si>
  <si>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</si>
  <si>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</si>
  <si>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</si>
  <si>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</si>
  <si>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</si>
  <si>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</si>
  <si>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</si>
  <si>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</si>
  <si>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</si>
  <si>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</si>
  <si>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</si>
  <si>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</si>
  <si>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</si>
  <si>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</si>
  <si>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</si>
  <si>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</si>
  <si>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</si>
  <si>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</si>
  <si>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</si>
  <si>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</si>
  <si>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</si>
  <si>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</si>
  <si>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</si>
  <si>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</si>
  <si>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</si>
  <si>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</si>
  <si>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</si>
  <si>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</si>
  <si>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</si>
  <si>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</si>
  <si>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</si>
  <si>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</si>
  <si>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</si>
  <si>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</si>
  <si>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</si>
  <si>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</si>
  <si>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</si>
  <si>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</si>
  <si>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</si>
  <si>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</si>
  <si>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</si>
  <si>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</si>
  <si>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</si>
  <si>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</si>
  <si>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</si>
  <si>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</si>
  <si>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</si>
  <si>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</si>
  <si>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</si>
  <si>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</si>
  <si>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</si>
  <si>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</si>
  <si>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</si>
  <si>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</si>
  <si>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</si>
  <si>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</si>
  <si>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</si>
  <si>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</si>
  <si>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</si>
  <si>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</si>
  <si>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</si>
  <si>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</si>
  <si>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</si>
  <si>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</si>
  <si>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</si>
  <si>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</si>
  <si>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</si>
  <si>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</si>
  <si>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</si>
  <si>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</si>
  <si>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</si>
  <si>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</si>
  <si>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</si>
  <si>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</si>
  <si>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</si>
  <si>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</si>
  <si>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</si>
  <si>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</si>
  <si>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</si>
  <si>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</si>
  <si>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</si>
  <si>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</si>
  <si>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</si>
  <si>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</si>
  <si>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</si>
  <si>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</si>
  <si>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</si>
  <si>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</si>
  <si>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</si>
  <si>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</si>
  <si>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</si>
  <si>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</si>
  <si>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</si>
  <si>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</si>
  <si>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</si>
  <si>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</si>
  <si>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</si>
  <si>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</si>
  <si>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</si>
  <si>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</si>
  <si>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</si>
  <si>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</si>
  <si>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</si>
  <si>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</si>
  <si>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</si>
  <si>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</si>
  <si>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</si>
  <si>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</si>
  <si>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</si>
  <si>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</si>
  <si>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</si>
  <si>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</si>
  <si>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</si>
  <si>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</si>
  <si>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</si>
  <si>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</si>
  <si>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</si>
  <si>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</si>
  <si>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</si>
  <si>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</si>
  <si>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</si>
  <si>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</si>
  <si>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</si>
  <si>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</si>
  <si>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</si>
  <si>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</si>
  <si>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</si>
  <si>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</si>
  <si>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</si>
  <si>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</si>
  <si>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</si>
  <si>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</si>
  <si>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</si>
  <si>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</si>
  <si>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</si>
  <si>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</si>
  <si>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</si>
  <si>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</si>
  <si>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</si>
  <si>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</si>
  <si>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</si>
  <si>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</si>
  <si>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</si>
  <si>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</si>
  <si>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</si>
  <si>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</si>
  <si>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</si>
  <si>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</si>
  <si>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</si>
  <si>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</si>
  <si>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</si>
  <si>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</si>
  <si>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</si>
  <si>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</si>
  <si>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</si>
  <si>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</si>
  <si>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</si>
  <si>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</si>
  <si>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</si>
  <si>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</si>
  <si>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</si>
  <si>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</si>
  <si>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</si>
  <si>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</si>
  <si>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</si>
  <si>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</si>
  <si>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</si>
  <si>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</si>
  <si>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</si>
  <si>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</si>
  <si>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</si>
  <si>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</si>
  <si>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</si>
  <si>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</si>
  <si>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</si>
  <si>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</si>
  <si>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</si>
  <si>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</si>
  <si>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</si>
  <si>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</si>
  <si>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</si>
  <si>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</si>
  <si>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</si>
  <si>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</si>
  <si>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</si>
  <si>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</si>
  <si>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</si>
  <si>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</si>
  <si>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</si>
  <si>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</si>
  <si>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</si>
  <si>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</si>
  <si>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</si>
  <si>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</si>
  <si>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</si>
  <si>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</si>
  <si>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</si>
  <si>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</si>
  <si>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</si>
  <si>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</si>
  <si>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</si>
  <si>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</si>
  <si>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</si>
  <si>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</si>
  <si>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</si>
  <si>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</si>
  <si>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</si>
  <si>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</si>
  <si>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</si>
  <si>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</si>
  <si>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</si>
  <si>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</si>
  <si>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</si>
  <si>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</si>
  <si>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</si>
  <si>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</si>
  <si>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</si>
  <si>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</si>
  <si>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</si>
  <si>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</si>
  <si>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</si>
  <si>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</si>
  <si>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</si>
  <si>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</si>
  <si>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</si>
  <si>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</si>
  <si>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</si>
  <si>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</si>
  <si>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</si>
  <si>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</si>
  <si>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</si>
  <si>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</si>
  <si>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</si>
  <si>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</si>
  <si>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</si>
  <si>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</si>
  <si>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</si>
  <si>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</si>
  <si>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</si>
  <si>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</si>
  <si>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</si>
  <si>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</si>
  <si>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</si>
  <si>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</si>
  <si>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</si>
  <si>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</si>
  <si>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</si>
  <si>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</si>
  <si>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</si>
  <si>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</si>
  <si>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</si>
  <si>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</si>
  <si>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</si>
  <si>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</si>
  <si>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</si>
  <si>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</si>
  <si>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</si>
  <si>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</si>
  <si>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</si>
  <si>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</si>
  <si>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</si>
  <si>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</si>
  <si>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</si>
  <si>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</si>
  <si>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</si>
  <si>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</si>
  <si>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</si>
  <si>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</si>
  <si>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</si>
  <si>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</si>
  <si>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</si>
  <si>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</si>
  <si>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</si>
  <si>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</si>
  <si>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</si>
  <si>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</si>
  <si>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</si>
  <si>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</si>
  <si>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</si>
  <si>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</si>
  <si>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</si>
  <si>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</si>
  <si>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</si>
  <si>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</si>
  <si>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</si>
  <si>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</si>
  <si>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</si>
  <si>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</si>
  <si>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</si>
  <si>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</si>
  <si>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</si>
  <si>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</si>
  <si>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</si>
  <si>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</si>
  <si>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</si>
  <si>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</si>
  <si>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</si>
  <si>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</si>
  <si>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</si>
  <si>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</si>
  <si>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</si>
  <si>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</si>
  <si>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</si>
  <si>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</si>
  <si>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</si>
  <si>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</si>
  <si>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</si>
  <si>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</si>
  <si>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</si>
  <si>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</si>
  <si>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</si>
  <si>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</si>
  <si>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</si>
  <si>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</si>
  <si>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</si>
  <si>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</si>
  <si>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</si>
  <si>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</si>
  <si>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</si>
  <si>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</si>
  <si>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</si>
  <si>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</si>
  <si>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</si>
  <si>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</si>
  <si>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</si>
  <si>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</si>
  <si>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</si>
  <si>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</si>
  <si>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</si>
  <si>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</si>
  <si>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</si>
  <si>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</si>
  <si>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</si>
  <si>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</si>
  <si>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</si>
  <si>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</si>
  <si>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</si>
  <si>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</si>
  <si>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</si>
  <si>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</si>
  <si>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</si>
  <si>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</si>
  <si>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</si>
  <si>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</si>
  <si>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</si>
  <si>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</si>
  <si>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</si>
  <si>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</si>
  <si>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</si>
  <si>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</si>
  <si>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</si>
  <si>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</si>
  <si>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</si>
  <si>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</si>
  <si>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</si>
  <si>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</si>
  <si>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</si>
  <si>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</si>
  <si>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</si>
  <si>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</si>
  <si>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</si>
  <si>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</si>
  <si>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</si>
  <si>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</si>
  <si>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</si>
  <si>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</si>
  <si>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</si>
  <si>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</si>
  <si>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</si>
  <si>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</si>
  <si>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</si>
  <si>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</si>
  <si>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</si>
  <si>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</si>
  <si>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</si>
  <si>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</si>
  <si>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</si>
  <si>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</si>
  <si>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</si>
  <si>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</si>
  <si>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</si>
  <si>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</si>
  <si>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</si>
  <si>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</si>
  <si>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</si>
  <si>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</si>
  <si>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</si>
  <si>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</si>
  <si>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</si>
  <si>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</si>
  <si>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</si>
  <si>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</si>
  <si>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</si>
  <si>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</si>
  <si>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</si>
  <si>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</si>
  <si>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</si>
  <si>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</si>
  <si>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</si>
  <si>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</si>
  <si>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</si>
  <si>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</si>
  <si>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</si>
  <si>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</si>
  <si>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</si>
  <si>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</si>
  <si>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</si>
  <si>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</si>
  <si>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</si>
  <si>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</si>
  <si>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</si>
  <si>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</si>
  <si>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</si>
  <si>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</si>
  <si>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</si>
  <si>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</si>
  <si>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</si>
  <si>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</si>
  <si>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</si>
  <si>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</si>
  <si>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</si>
  <si>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</si>
  <si>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</si>
  <si>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</si>
  <si>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</si>
  <si>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</si>
  <si>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</si>
  <si>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</si>
  <si>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</si>
  <si>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</si>
  <si>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</si>
  <si>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</si>
  <si>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</si>
  <si>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</si>
  <si>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</si>
  <si>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</si>
  <si>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</si>
  <si>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</si>
  <si>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</si>
  <si>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</si>
  <si>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</si>
  <si>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</si>
  <si>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</si>
  <si>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</si>
  <si>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</si>
  <si>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</si>
  <si>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</si>
  <si>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</si>
  <si>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</si>
  <si>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</si>
  <si>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</si>
  <si>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</si>
  <si>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</si>
  <si>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</si>
  <si>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</si>
  <si>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</si>
  <si>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</si>
  <si>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</si>
  <si>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</si>
  <si>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</si>
  <si>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</si>
  <si>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</si>
  <si>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</si>
  <si>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</si>
  <si>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</si>
  <si>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</si>
  <si>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</si>
  <si>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</si>
  <si>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</si>
  <si>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</si>
  <si>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</si>
  <si>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</si>
  <si>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</si>
  <si>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</si>
  <si>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</si>
  <si>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</si>
  <si>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</si>
  <si>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</si>
  <si>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</si>
  <si>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</si>
  <si>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</si>
  <si>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</si>
  <si>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</si>
  <si>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</si>
  <si>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</si>
  <si>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</si>
  <si>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</si>
  <si>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</si>
  <si>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</si>
  <si>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</si>
  <si>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</si>
  <si>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</si>
  <si>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</si>
  <si>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</si>
  <si>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</si>
  <si>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</si>
  <si>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</si>
  <si>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</si>
  <si>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</si>
  <si>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</si>
  <si>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</si>
  <si>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</si>
  <si>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</si>
  <si>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</si>
  <si>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</si>
  <si>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</si>
  <si>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</si>
  <si>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</si>
  <si>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</si>
  <si>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</si>
  <si>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</si>
  <si>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</si>
  <si>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</si>
  <si>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</si>
  <si>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</si>
  <si>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</si>
  <si>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</si>
  <si>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</si>
  <si>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</si>
  <si>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</si>
  <si>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</si>
  <si>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</si>
  <si>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</si>
  <si>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</si>
  <si>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</si>
  <si>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</si>
  <si>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</si>
  <si>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</si>
  <si>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</si>
  <si>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</si>
  <si>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</si>
  <si>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</si>
  <si>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</si>
  <si>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</si>
  <si>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</si>
  <si>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</si>
  <si>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</si>
  <si>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</si>
  <si>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</si>
  <si>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</si>
  <si>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</si>
  <si>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</si>
  <si>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</si>
  <si>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</si>
  <si>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</si>
  <si>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</si>
  <si>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</si>
  <si>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</si>
  <si>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</si>
  <si>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</si>
  <si>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</si>
  <si>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</si>
  <si>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</si>
  <si>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</si>
  <si>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</si>
  <si>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</si>
  <si>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</si>
  <si>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</si>
  <si>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</si>
  <si>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</si>
  <si>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</si>
  <si>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</si>
  <si>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</si>
  <si>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</si>
  <si>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</si>
  <si>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</si>
  <si>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</si>
  <si>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</si>
  <si>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</si>
  <si>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</si>
  <si>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</si>
  <si>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</si>
  <si>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</si>
  <si>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</si>
  <si>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</si>
  <si>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</si>
  <si>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</si>
  <si>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</si>
  <si>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</si>
  <si>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</si>
  <si>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</si>
  <si>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</si>
  <si>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</si>
  <si>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</si>
  <si>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</si>
  <si>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</si>
  <si>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</si>
  <si>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</si>
  <si>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</si>
  <si>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</si>
  <si>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</si>
  <si>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</si>
  <si>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</si>
  <si>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</si>
  <si>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</si>
  <si>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</si>
  <si>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</si>
  <si>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</si>
  <si>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</si>
  <si>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</si>
  <si>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</si>
  <si>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</si>
  <si>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</si>
  <si>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</si>
  <si>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</si>
  <si>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</si>
  <si>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</si>
  <si>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</si>
  <si>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</si>
  <si>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</si>
  <si>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</si>
  <si>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</si>
  <si>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</si>
  <si>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</si>
  <si>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</si>
  <si>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</si>
  <si>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</si>
  <si>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</si>
  <si>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</si>
  <si>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</si>
  <si>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</si>
  <si>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</si>
  <si>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</si>
  <si>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</si>
  <si>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</si>
  <si>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</si>
  <si>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</si>
  <si>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</si>
  <si>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</si>
  <si>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</si>
  <si>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</si>
  <si>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</si>
  <si>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</si>
  <si>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</si>
  <si>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</si>
  <si>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</si>
  <si>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</si>
  <si>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</si>
  <si>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</si>
  <si>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</si>
  <si>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</si>
  <si>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</si>
  <si>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</si>
  <si>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</si>
  <si>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</si>
  <si>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</si>
  <si>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</si>
  <si>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</si>
  <si>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</si>
  <si>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</si>
  <si>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</si>
  <si>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</si>
  <si>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</si>
  <si>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</si>
  <si>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</si>
  <si>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</si>
  <si>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</si>
  <si>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</si>
  <si>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</si>
  <si>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</si>
  <si>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</si>
  <si>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</si>
  <si>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</si>
  <si>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</si>
  <si>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</si>
  <si>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</si>
  <si>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</si>
  <si>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</si>
  <si>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</si>
  <si>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</si>
  <si>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</si>
  <si>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</si>
  <si>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</si>
  <si>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</si>
  <si>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</si>
  <si>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</si>
  <si>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</si>
  <si>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</si>
  <si>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</si>
  <si>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</si>
  <si>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</si>
  <si>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</si>
  <si>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</si>
  <si>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</si>
  <si>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</si>
  <si>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</si>
  <si>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</si>
  <si>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</si>
  <si>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</si>
  <si>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</si>
  <si>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</si>
  <si>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</si>
  <si>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</si>
  <si>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</si>
  <si>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</si>
  <si>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</si>
  <si>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</si>
  <si>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</si>
  <si>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</si>
  <si>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</si>
  <si>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</si>
  <si>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</si>
  <si>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</si>
  <si>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</si>
  <si>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</si>
  <si>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</si>
  <si>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</si>
  <si>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</si>
  <si>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</si>
  <si>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</si>
  <si>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</si>
  <si>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</si>
  <si>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</si>
  <si>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</si>
  <si>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</si>
  <si>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</si>
  <si>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</si>
  <si>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</si>
  <si>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</si>
  <si>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</si>
  <si>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</si>
  <si>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</si>
  <si>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</si>
  <si>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</si>
  <si>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</si>
  <si>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</si>
  <si>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</si>
  <si>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</si>
  <si>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</si>
  <si>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</si>
  <si>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</si>
  <si>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</si>
  <si>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</si>
  <si>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</si>
  <si>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</si>
  <si>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</si>
  <si>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</si>
  <si>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</si>
  <si>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</si>
  <si>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</si>
  <si>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</si>
  <si>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</si>
  <si>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</si>
  <si>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</si>
  <si>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</si>
  <si>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</si>
  <si>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</si>
  <si>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</si>
  <si>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</si>
  <si>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</si>
  <si>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</si>
  <si>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</si>
  <si>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</si>
  <si>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</si>
  <si>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</si>
  <si>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</si>
  <si>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</si>
  <si>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</si>
  <si>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</si>
  <si>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</si>
  <si>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</si>
  <si>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</si>
  <si>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</si>
  <si>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</si>
  <si>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</si>
  <si>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</si>
  <si>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</si>
  <si>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</si>
  <si>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</si>
  <si>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</si>
  <si>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</si>
  <si>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</si>
  <si>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</si>
  <si>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</si>
  <si>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</si>
  <si>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</si>
  <si>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</si>
  <si>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</si>
  <si>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</si>
  <si>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</si>
  <si>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</si>
  <si>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</si>
  <si>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</si>
  <si>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</si>
  <si>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</si>
  <si>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</si>
  <si>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</si>
  <si>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</si>
  <si>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</si>
  <si>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</si>
  <si>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</si>
  <si>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</si>
  <si>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</si>
  <si>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</si>
  <si>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</si>
  <si>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</si>
  <si>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</si>
  <si>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</si>
  <si>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</si>
  <si>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</si>
  <si>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</si>
  <si>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</si>
  <si>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</si>
  <si>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</si>
  <si>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</si>
  <si>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</si>
  <si>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</si>
  <si>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</si>
  <si>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</si>
  <si>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</si>
  <si>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</si>
  <si>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</si>
  <si>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</si>
  <si>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</si>
  <si>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</si>
  <si>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</si>
  <si>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</si>
  <si>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</si>
  <si>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</si>
  <si>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</si>
  <si>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</si>
  <si>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</si>
  <si>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</si>
  <si>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</si>
  <si>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</si>
  <si>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</si>
  <si>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</si>
  <si>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</si>
  <si>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</si>
  <si>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</si>
  <si>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</si>
  <si>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</si>
  <si>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</si>
  <si>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</si>
  <si>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</si>
  <si>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</si>
  <si>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</si>
  <si>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</si>
  <si>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</si>
  <si>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</si>
  <si>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</si>
  <si>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</si>
  <si>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</si>
  <si>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</si>
  <si>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</si>
  <si>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</si>
  <si>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</si>
  <si>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</si>
  <si>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</si>
  <si>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</si>
  <si>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</si>
  <si>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</si>
  <si>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</si>
  <si>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</si>
  <si>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</si>
  <si>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</si>
  <si>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</si>
  <si>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</si>
  <si>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</si>
  <si>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</si>
  <si>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</si>
  <si>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</si>
  <si>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</si>
  <si>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</si>
  <si>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</si>
  <si>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</si>
  <si>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</si>
  <si>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</si>
  <si>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</si>
  <si>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</si>
  <si>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</si>
  <si>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</si>
  <si>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</si>
  <si>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</si>
  <si>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</si>
  <si>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</si>
  <si>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</si>
  <si>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</si>
  <si>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</si>
  <si>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</si>
  <si>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</si>
  <si>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</si>
  <si>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</si>
  <si>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</si>
  <si>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</si>
  <si>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</si>
  <si>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</si>
  <si>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</si>
  <si>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</si>
  <si>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</si>
  <si>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</si>
  <si>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</si>
  <si>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</si>
  <si>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</si>
  <si>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</si>
  <si>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</si>
  <si>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</si>
  <si>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</si>
  <si>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</si>
  <si>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</si>
  <si>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</si>
  <si>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</si>
  <si>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</si>
  <si>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</si>
  <si>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</si>
  <si>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</si>
  <si>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</si>
  <si>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</si>
  <si>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</si>
  <si>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</si>
  <si>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</si>
  <si>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</si>
  <si>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</si>
  <si>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</si>
  <si>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</si>
  <si>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</si>
  <si>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</si>
  <si>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</si>
  <si>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</si>
  <si>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</si>
  <si>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</si>
  <si>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</si>
  <si>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</si>
  <si>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</si>
  <si>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</si>
  <si>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</si>
  <si>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</si>
  <si>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</si>
  <si>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</si>
  <si>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</si>
  <si>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</si>
  <si>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</si>
  <si>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</si>
  <si>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</si>
  <si>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</si>
  <si>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</si>
  <si>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</si>
  <si>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</si>
  <si>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</si>
  <si>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</si>
  <si>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</si>
  <si>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</si>
  <si>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</si>
  <si>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</si>
  <si>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</si>
  <si>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</si>
  <si>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</si>
  <si>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</si>
  <si>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</si>
  <si>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</si>
  <si>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</si>
  <si>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</si>
  <si>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</si>
  <si>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</si>
  <si>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</si>
  <si>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</si>
  <si>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</si>
  <si>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</si>
  <si>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</si>
  <si>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</si>
  <si>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</si>
  <si>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</si>
  <si>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</si>
  <si>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</si>
  <si>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</si>
  <si>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</si>
  <si>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</si>
  <si>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</si>
  <si>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</si>
  <si>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</si>
  <si>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</si>
  <si>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</si>
  <si>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</si>
  <si>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</si>
  <si>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</si>
  <si>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</si>
  <si>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</si>
  <si>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</si>
  <si>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</si>
  <si>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</si>
  <si>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</si>
  <si>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</si>
  <si>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</si>
  <si>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</si>
  <si>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</si>
  <si>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</si>
  <si>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</si>
  <si>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</si>
  <si>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</si>
  <si>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</si>
  <si>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</si>
  <si>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</si>
  <si>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</si>
  <si>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</si>
  <si>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</si>
  <si>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</si>
  <si>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</si>
  <si>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</si>
  <si>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</si>
  <si>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</si>
  <si>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</si>
  <si>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</si>
  <si>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</si>
  <si>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</si>
  <si>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</si>
  <si>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</si>
  <si>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</si>
  <si>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</si>
  <si>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</si>
  <si>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</si>
  <si>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</si>
  <si>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</si>
  <si>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</si>
  <si>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</si>
  <si>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</si>
  <si>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</si>
  <si>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</si>
  <si>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</si>
  <si>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</si>
  <si>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</si>
  <si>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</si>
  <si>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</si>
  <si>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</si>
  <si>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</si>
  <si>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</si>
  <si>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</si>
  <si>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</si>
  <si>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</si>
  <si>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</si>
  <si>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</si>
  <si>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</si>
  <si>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</si>
  <si>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</si>
  <si>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</si>
  <si>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</si>
  <si>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</si>
  <si>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</si>
  <si>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</si>
  <si>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</si>
  <si>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</si>
  <si>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</si>
  <si>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</si>
  <si>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</si>
  <si>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</si>
  <si>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</si>
  <si>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</si>
  <si>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</si>
  <si>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</si>
  <si>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</si>
  <si>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</si>
  <si>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</si>
  <si>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</si>
  <si>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</si>
  <si>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</si>
  <si>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</si>
  <si>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</si>
  <si>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</si>
  <si>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</si>
  <si>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</si>
  <si>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</si>
  <si>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</si>
  <si>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</si>
  <si>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</si>
  <si>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</si>
  <si>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</si>
  <si>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</si>
  <si>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</si>
  <si>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</si>
  <si>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</si>
  <si>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</si>
  <si>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</si>
  <si>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</si>
  <si>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</si>
  <si>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</si>
  <si>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</si>
  <si>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</si>
  <si>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</si>
  <si>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</si>
  <si>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</si>
  <si>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</si>
  <si>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</si>
  <si>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</si>
  <si>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</si>
  <si>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</si>
  <si>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</si>
  <si>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</si>
  <si>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</si>
  <si>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</si>
  <si>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</si>
  <si>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</si>
  <si>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</si>
  <si>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</si>
  <si>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</si>
  <si>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</si>
  <si>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</si>
  <si>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</si>
  <si>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</si>
  <si>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</si>
  <si>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</si>
  <si>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</si>
  <si>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</si>
  <si>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</si>
  <si>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</si>
  <si>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</si>
  <si>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</si>
  <si>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</si>
  <si>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</si>
  <si>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</si>
  <si>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</si>
  <si>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</si>
  <si>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</si>
  <si>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</si>
  <si>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</si>
  <si>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</si>
  <si>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</si>
  <si>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</si>
  <si>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</si>
  <si>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</si>
  <si>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</si>
  <si>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</si>
  <si>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</si>
  <si>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</si>
  <si>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</si>
  <si>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</si>
  <si>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</si>
  <si>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</si>
  <si>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</si>
  <si>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</si>
  <si>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</si>
  <si>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</si>
  <si>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</si>
  <si>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</si>
  <si>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</si>
  <si>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</si>
  <si>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</si>
  <si>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</si>
  <si>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</si>
  <si>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</si>
  <si>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</si>
  <si>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</si>
  <si>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</si>
  <si>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</si>
  <si>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</si>
  <si>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</si>
  <si>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</si>
  <si>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</si>
  <si>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</si>
  <si>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</si>
  <si>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</si>
  <si>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</si>
  <si>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</si>
  <si>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</si>
  <si>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</si>
  <si>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</si>
  <si>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</si>
  <si>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</si>
  <si>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</si>
  <si>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</si>
  <si>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</si>
  <si>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</si>
  <si>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</si>
  <si>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</si>
  <si>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</si>
  <si>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</si>
  <si>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</si>
  <si>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</si>
  <si>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</si>
  <si>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</si>
  <si>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</si>
  <si>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</si>
  <si>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</si>
  <si>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</si>
  <si>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</si>
  <si>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</si>
  <si>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</si>
  <si>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</si>
  <si>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</si>
  <si>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</si>
  <si>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</si>
  <si>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</si>
  <si>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</si>
  <si>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</si>
  <si>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</si>
  <si>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</si>
  <si>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</si>
  <si>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</si>
  <si>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</si>
  <si>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</si>
  <si>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</si>
  <si>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</si>
  <si>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</si>
  <si>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</si>
  <si>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</si>
  <si>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</si>
  <si>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</si>
  <si>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</si>
  <si>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</si>
  <si>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</si>
  <si>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</si>
  <si>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</si>
  <si>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</si>
  <si>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</si>
  <si>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</si>
  <si>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</si>
  <si>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</si>
  <si>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</si>
  <si>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</si>
  <si>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</si>
  <si>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</si>
  <si>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</si>
  <si>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</si>
  <si>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</si>
  <si>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</si>
  <si>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</si>
  <si>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</si>
  <si>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</si>
  <si>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</si>
  <si>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</si>
  <si>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</si>
  <si>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</si>
  <si>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</si>
  <si>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</si>
  <si>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</si>
  <si>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</si>
  <si>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</si>
  <si>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</si>
  <si>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</si>
  <si>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</si>
  <si>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</si>
  <si>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</si>
  <si>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</si>
  <si>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</si>
  <si>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</si>
  <si>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</si>
  <si>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</si>
  <si>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</si>
  <si>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</si>
  <si>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</si>
  <si>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</si>
  <si>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</si>
  <si>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</si>
  <si>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</si>
  <si>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</si>
  <si>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</si>
  <si>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</si>
  <si>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</si>
  <si>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</si>
  <si>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</si>
  <si>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</si>
  <si>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</si>
  <si>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</si>
  <si>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</si>
  <si>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</si>
  <si>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</si>
  <si>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</si>
  <si>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</si>
  <si>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</si>
  <si>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</si>
  <si>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</si>
  <si>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</si>
  <si>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</si>
  <si>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</si>
  <si>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</si>
  <si>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</si>
  <si>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</si>
  <si>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</si>
  <si>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</si>
  <si>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</si>
  <si>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</si>
  <si>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</si>
  <si>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</si>
  <si>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</si>
  <si>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</si>
  <si>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</si>
  <si>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</si>
  <si>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</si>
  <si>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</si>
  <si>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</si>
  <si>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</si>
  <si>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</si>
  <si>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</si>
  <si>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</si>
  <si>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</si>
  <si>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</si>
  <si>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</si>
  <si>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</si>
  <si>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</si>
  <si>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</si>
  <si>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</si>
  <si>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</si>
  <si>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</si>
  <si>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</si>
  <si>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</si>
  <si>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</si>
  <si>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</si>
  <si>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</si>
  <si>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</si>
  <si>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</si>
  <si>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</si>
  <si>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</si>
  <si>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</si>
  <si>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</si>
  <si>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</si>
  <si>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</si>
  <si>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</si>
  <si>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</si>
  <si>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</si>
  <si>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</si>
  <si>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</si>
  <si>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</si>
  <si>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</si>
  <si>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</si>
  <si>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</si>
  <si>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</si>
  <si>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</si>
  <si>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</si>
  <si>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</si>
  <si>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</si>
  <si>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</si>
  <si>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</si>
  <si>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</si>
  <si>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</si>
  <si>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</si>
  <si>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</si>
  <si>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</si>
  <si>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</si>
  <si>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</si>
  <si>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</si>
  <si>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</si>
  <si>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</si>
  <si>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</si>
  <si>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</si>
  <si>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</si>
  <si>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</si>
  <si>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</si>
  <si>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</si>
  <si>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</si>
  <si>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</si>
  <si>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</si>
  <si>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</si>
  <si>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</si>
  <si>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</si>
  <si>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</si>
  <si>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</si>
  <si>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</si>
  <si>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</si>
  <si>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</si>
  <si>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</si>
  <si>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</si>
  <si>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</si>
  <si>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</si>
  <si>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</si>
  <si>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</si>
  <si>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</si>
  <si>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</si>
  <si>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</si>
  <si>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</si>
  <si>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</si>
  <si>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</si>
  <si>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</si>
  <si>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</si>
  <si>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</si>
  <si>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</si>
  <si>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</si>
  <si>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</si>
  <si>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</si>
  <si>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</si>
  <si>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</si>
  <si>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</si>
  <si>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</si>
  <si>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</si>
  <si>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</si>
  <si>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</si>
  <si>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</si>
  <si>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</si>
  <si>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</si>
  <si>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</si>
  <si>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</si>
  <si>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</si>
  <si>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</si>
  <si>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</si>
  <si>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</si>
  <si>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</si>
  <si>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</si>
  <si>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</si>
  <si>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</si>
  <si>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</si>
  <si>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</si>
  <si>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</si>
  <si>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</si>
  <si>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</si>
  <si>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</si>
  <si>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</si>
  <si>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</si>
  <si>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</si>
  <si>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</si>
  <si>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</si>
  <si>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</si>
  <si>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</si>
  <si>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</si>
  <si>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</si>
  <si>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</si>
  <si>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</si>
  <si>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</si>
  <si>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</si>
  <si>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</si>
  <si>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</si>
  <si>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</si>
  <si>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</si>
  <si>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</si>
  <si>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</si>
  <si>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</si>
  <si>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</si>
  <si>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</si>
  <si>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</si>
  <si>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</si>
  <si>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</si>
  <si>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</si>
  <si>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</si>
  <si>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</si>
  <si>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</si>
  <si>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</si>
  <si>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</si>
  <si>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</si>
  <si>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</si>
  <si>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</si>
  <si>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</si>
  <si>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</si>
  <si>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</si>
  <si>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</si>
  <si>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</si>
  <si>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</si>
  <si>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</si>
  <si>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</si>
  <si>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</si>
  <si>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</si>
  <si>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</si>
  <si>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</si>
  <si>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</si>
  <si>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</si>
  <si>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</si>
  <si>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</si>
  <si>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</si>
  <si>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</si>
  <si>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</si>
  <si>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</si>
  <si>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</si>
  <si>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</si>
  <si>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</si>
  <si>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</si>
  <si>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</si>
  <si>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</si>
  <si>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</si>
  <si>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</si>
  <si>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</si>
  <si>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</si>
  <si>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</si>
  <si>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</si>
  <si>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</si>
  <si>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</si>
  <si>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</si>
  <si>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</si>
  <si>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</si>
  <si>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</si>
  <si>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</si>
  <si>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</si>
  <si>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</si>
  <si>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</si>
  <si>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</si>
  <si>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</si>
  <si>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</si>
  <si>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</si>
  <si>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</si>
  <si>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</si>
  <si>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</si>
  <si>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</si>
  <si>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</si>
  <si>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</si>
  <si>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</si>
  <si>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</si>
  <si>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</si>
  <si>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</si>
  <si>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</si>
  <si>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</si>
  <si>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</si>
  <si>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</si>
  <si>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</si>
  <si>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</si>
  <si>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</si>
  <si>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</si>
  <si>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</si>
  <si>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</si>
  <si>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</si>
  <si>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</si>
  <si>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</si>
  <si>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</si>
  <si>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</si>
  <si>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</si>
  <si>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</si>
  <si>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</si>
  <si>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</si>
  <si>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</si>
  <si>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</si>
  <si>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</si>
  <si>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</si>
  <si>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</si>
  <si>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</si>
  <si>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</si>
  <si>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</si>
  <si>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</si>
  <si>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</si>
  <si>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</si>
  <si>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</si>
  <si>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</si>
  <si>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</si>
  <si>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</si>
  <si>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</si>
  <si>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</si>
  <si>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</si>
  <si>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</si>
  <si>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</si>
  <si>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</si>
  <si>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</si>
  <si>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</si>
  <si>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</si>
  <si>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</si>
  <si>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</si>
  <si>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</si>
  <si>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</si>
  <si>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</si>
  <si>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</si>
  <si>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</si>
  <si>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</si>
  <si>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</si>
  <si>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</si>
  <si>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</si>
  <si>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</si>
  <si>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</si>
  <si>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</si>
  <si>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</si>
  <si>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</si>
  <si>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</si>
  <si>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</si>
  <si>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</si>
  <si>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</si>
  <si>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</si>
  <si>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</si>
  <si>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</si>
  <si>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</si>
  <si>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</si>
  <si>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</si>
  <si>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</si>
  <si>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</si>
  <si>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</si>
  <si>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</si>
  <si>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</si>
  <si>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</si>
  <si>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</si>
  <si>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</si>
  <si>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</si>
  <si>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</si>
  <si>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</si>
  <si>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</si>
  <si>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</si>
  <si>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</si>
  <si>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</si>
  <si>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</si>
  <si>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</si>
  <si>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</si>
  <si>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</si>
  <si>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</si>
  <si>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</si>
  <si>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</si>
  <si>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</si>
  <si>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</si>
  <si>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</si>
  <si>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</si>
  <si>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</si>
  <si>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</si>
  <si>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</si>
  <si>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</si>
  <si>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</si>
  <si>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</si>
  <si>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</si>
  <si>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</si>
  <si>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</si>
  <si>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</si>
  <si>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</si>
  <si>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</si>
  <si>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</si>
  <si>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</si>
  <si>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</si>
  <si>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</si>
  <si>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</si>
  <si>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</si>
  <si>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</si>
  <si>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</si>
  <si>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</si>
  <si>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</si>
  <si>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</si>
  <si>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</si>
  <si>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</si>
  <si>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</si>
  <si>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</si>
  <si>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</si>
  <si>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</si>
  <si>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</si>
  <si>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</si>
  <si>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</si>
  <si>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</si>
  <si>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</si>
  <si>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</si>
  <si>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</si>
  <si>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</si>
  <si>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</si>
  <si>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</si>
  <si>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</si>
  <si>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</si>
  <si>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</si>
  <si>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</si>
  <si>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</si>
  <si>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</si>
  <si>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</si>
  <si>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</si>
  <si>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</si>
  <si>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</si>
  <si>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</si>
  <si>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</si>
  <si>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</si>
  <si>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</si>
  <si>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</si>
  <si>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</si>
  <si>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</si>
  <si>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</si>
  <si>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</si>
  <si>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</si>
  <si>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</si>
  <si>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</si>
  <si>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</si>
  <si>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</si>
  <si>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</si>
  <si>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</si>
  <si>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</si>
  <si>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</si>
  <si>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</si>
  <si>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</si>
  <si>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</si>
  <si>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</si>
  <si>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</si>
  <si>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</si>
  <si>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</si>
  <si>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</si>
  <si>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</si>
  <si>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</si>
  <si>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</si>
  <si>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</si>
  <si>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</si>
  <si>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</si>
  <si>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</si>
  <si>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</si>
  <si>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</si>
  <si>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</si>
  <si>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</si>
  <si>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</si>
  <si>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</si>
  <si>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</si>
  <si>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</si>
  <si>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</si>
  <si>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</si>
  <si>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</si>
  <si>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</si>
  <si>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</si>
  <si>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</si>
  <si>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</si>
  <si>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</si>
  <si>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</si>
  <si>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</si>
  <si>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</si>
  <si>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</si>
  <si>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</si>
  <si>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</si>
  <si>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</si>
  <si>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</si>
  <si>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</si>
  <si>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</si>
  <si>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</si>
  <si>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</si>
  <si>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</si>
  <si>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</si>
  <si>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</si>
  <si>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</si>
  <si>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</si>
  <si>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</si>
  <si>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</si>
  <si>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</si>
  <si>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</si>
  <si>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</si>
  <si>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</si>
  <si>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</si>
  <si>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</si>
  <si>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</si>
  <si>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</si>
  <si>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</si>
  <si>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</si>
  <si>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</si>
  <si>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</si>
  <si>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</si>
  <si>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</si>
  <si>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</si>
  <si>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</si>
  <si>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</si>
  <si>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</si>
  <si>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</si>
  <si>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</si>
  <si>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</si>
  <si>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</si>
  <si>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</si>
  <si>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</si>
  <si>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</si>
  <si>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</si>
  <si>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</si>
  <si>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</si>
  <si>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</si>
  <si>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</si>
  <si>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</si>
  <si>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</si>
  <si>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</si>
  <si>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</si>
  <si>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</si>
  <si>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</si>
  <si>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</si>
  <si>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</si>
  <si>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</si>
  <si>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</si>
  <si>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</si>
  <si>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</si>
  <si>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</si>
  <si>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</si>
  <si>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</si>
  <si>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</si>
  <si>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</si>
  <si>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</si>
  <si>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</si>
  <si>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</si>
  <si>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</si>
  <si>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</si>
  <si>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</si>
  <si>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</si>
  <si>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</si>
  <si>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</si>
  <si>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</si>
  <si>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</si>
  <si>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</si>
  <si>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</si>
  <si>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</si>
  <si>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</si>
  <si>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</si>
  <si>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</si>
  <si>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</si>
  <si>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</si>
  <si>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</si>
  <si>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</si>
  <si>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</si>
  <si>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</si>
  <si>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</si>
  <si>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</si>
  <si>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</si>
  <si>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</si>
  <si>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</si>
  <si>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</si>
  <si>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</si>
  <si>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</si>
  <si>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</si>
  <si>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</si>
  <si>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</si>
  <si>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</si>
  <si>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</si>
  <si>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</si>
  <si>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</si>
  <si>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</si>
  <si>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</si>
  <si>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</si>
  <si>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</si>
  <si>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</si>
  <si>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</si>
  <si>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</si>
  <si>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</si>
  <si>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</si>
  <si>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</si>
  <si>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</si>
  <si>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</si>
  <si>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</si>
  <si>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</si>
  <si>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</si>
  <si>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</si>
  <si>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</si>
  <si>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</si>
  <si>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</si>
  <si>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</si>
  <si>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</si>
  <si>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</si>
  <si>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</si>
  <si>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</si>
  <si>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</si>
  <si>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</si>
  <si>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</si>
  <si>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</si>
  <si>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</si>
  <si>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</si>
  <si>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</si>
  <si>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</si>
  <si>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</si>
  <si>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</si>
  <si>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</si>
  <si>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</si>
  <si>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</si>
  <si>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</si>
  <si>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</si>
  <si>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</si>
  <si>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</si>
  <si>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</si>
  <si>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</si>
  <si>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</si>
  <si>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</si>
  <si>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</si>
  <si>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</si>
  <si>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</si>
  <si>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</si>
  <si>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</si>
  <si>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</si>
  <si>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</si>
  <si>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</si>
  <si>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</si>
  <si>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</si>
  <si>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</si>
  <si>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</si>
  <si>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</si>
  <si>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</si>
  <si>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</si>
  <si>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</si>
  <si>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</si>
  <si>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</si>
  <si>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</si>
  <si>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</si>
  <si>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</si>
  <si>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</si>
  <si>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</si>
  <si>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</si>
  <si>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</si>
  <si>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</si>
  <si>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</si>
  <si>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</si>
  <si>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</si>
  <si>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</si>
  <si>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</si>
  <si>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</si>
  <si>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</si>
  <si>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</si>
  <si>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</si>
  <si>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</si>
  <si>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</si>
  <si>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</si>
  <si>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</si>
  <si>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</si>
  <si>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</si>
  <si>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</si>
  <si>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</si>
  <si>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</si>
  <si>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</si>
  <si>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</si>
  <si>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</si>
  <si>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</si>
  <si>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</si>
  <si>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</si>
  <si>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</si>
  <si>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</si>
  <si>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</si>
  <si>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</si>
  <si>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</si>
  <si>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</si>
  <si>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</si>
  <si>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</si>
  <si>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</si>
  <si>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</si>
  <si>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</si>
  <si>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</si>
  <si>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</si>
  <si>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</si>
  <si>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</si>
  <si>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</si>
  <si>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</si>
  <si>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</si>
  <si>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</si>
  <si>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</si>
  <si>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</si>
  <si>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</si>
  <si>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</si>
  <si>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</si>
  <si>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</si>
  <si>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</si>
  <si>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</si>
  <si>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</si>
  <si>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</si>
  <si>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</si>
  <si>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</si>
  <si>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</si>
  <si>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</si>
  <si>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</si>
  <si>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</si>
  <si>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</si>
  <si>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</si>
  <si>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</si>
  <si>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</si>
  <si>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</si>
  <si>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</si>
  <si>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</si>
  <si>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</si>
  <si>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</si>
  <si>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</si>
  <si>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</si>
  <si>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</si>
  <si>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</si>
  <si>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</si>
  <si>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</si>
  <si>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</si>
  <si>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</si>
  <si>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</si>
  <si>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</si>
  <si>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</si>
  <si>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</si>
  <si>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</si>
  <si>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</si>
  <si>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</si>
  <si>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</si>
  <si>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</si>
  <si>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</si>
  <si>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</si>
  <si>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</si>
  <si>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</si>
  <si>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</si>
  <si>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</si>
  <si>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</si>
  <si>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</si>
  <si>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</si>
  <si>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</si>
  <si>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</si>
  <si>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</si>
  <si>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</si>
  <si>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</si>
  <si>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</si>
  <si>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</si>
  <si>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</si>
  <si>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</si>
  <si>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</si>
  <si>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</si>
  <si>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</si>
  <si>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</si>
  <si>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</si>
  <si>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</si>
  <si>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</si>
  <si>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</si>
  <si>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</si>
  <si>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</si>
  <si>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</si>
  <si>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</si>
  <si>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</si>
  <si>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</si>
  <si>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</si>
  <si>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</si>
  <si>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</si>
  <si>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</si>
  <si>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</si>
  <si>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</si>
  <si>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</si>
  <si>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</si>
  <si>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</si>
  <si>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</si>
  <si>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</si>
  <si>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</si>
  <si>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</si>
  <si>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</si>
  <si>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</si>
  <si>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</si>
  <si>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</si>
  <si>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</si>
  <si>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</si>
  <si>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</si>
  <si>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</si>
  <si>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</si>
  <si>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</si>
  <si>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</si>
  <si>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</si>
  <si>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</si>
  <si>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</si>
  <si>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</si>
  <si>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</si>
  <si>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</si>
  <si>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</si>
  <si>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</si>
  <si>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</si>
  <si>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</si>
  <si>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</si>
  <si>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</si>
  <si>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</si>
  <si>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</si>
  <si>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</si>
  <si>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</si>
  <si>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</si>
  <si>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</si>
  <si>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</si>
  <si>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</si>
  <si>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</si>
  <si>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</si>
  <si>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</si>
  <si>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</si>
  <si>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</si>
  <si>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</si>
  <si>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</si>
  <si>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</si>
  <si>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</si>
  <si>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</si>
  <si>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</si>
  <si>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</si>
  <si>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</si>
  <si>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</si>
  <si>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</si>
  <si>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</si>
  <si>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</si>
  <si>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</si>
  <si>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</si>
  <si>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</si>
  <si>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</si>
  <si>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</si>
  <si>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</si>
  <si>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</si>
  <si>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</si>
  <si>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</si>
  <si>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</si>
  <si>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</si>
  <si>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</si>
  <si>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</si>
  <si>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</si>
  <si>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</si>
  <si>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</si>
  <si>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</si>
  <si>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</si>
  <si>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</si>
  <si>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</si>
  <si>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</si>
  <si>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</si>
  <si>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</si>
  <si>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</si>
  <si>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</si>
  <si>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</si>
  <si>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</si>
  <si>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</si>
  <si>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</si>
  <si>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</si>
  <si>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</si>
  <si>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</si>
  <si>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</si>
  <si>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</si>
  <si>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</si>
  <si>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</si>
  <si>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</si>
  <si>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</si>
  <si>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</si>
  <si>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</si>
  <si>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</si>
  <si>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</si>
  <si>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</si>
  <si>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</si>
  <si>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</si>
  <si>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</si>
  <si>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</si>
  <si>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</si>
  <si>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</si>
  <si>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</si>
  <si>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</si>
  <si>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</si>
  <si>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</si>
  <si>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</si>
  <si>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</si>
  <si>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</si>
  <si>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</si>
  <si>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</si>
  <si>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</si>
  <si>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</si>
  <si>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</si>
  <si>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</si>
  <si>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</si>
  <si>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</si>
  <si>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</si>
  <si>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</si>
  <si>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</si>
  <si>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</si>
  <si>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</si>
  <si>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</si>
  <si>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</si>
  <si>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</si>
  <si>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</si>
  <si>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</si>
  <si>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</si>
  <si>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</si>
  <si>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</si>
  <si>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</si>
  <si>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</si>
  <si>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</si>
  <si>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</si>
  <si>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</si>
  <si>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</si>
  <si>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</si>
  <si>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</si>
  <si>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</si>
  <si>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</si>
  <si>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</si>
  <si>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</si>
  <si>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</si>
  <si>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</si>
  <si>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</si>
  <si>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</si>
  <si>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</si>
  <si>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</si>
  <si>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</si>
  <si>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</si>
  <si>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</si>
  <si>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</si>
  <si>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</si>
  <si>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</si>
  <si>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</si>
  <si>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</si>
  <si>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</si>
  <si>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</si>
  <si>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</si>
  <si>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</si>
  <si>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</si>
  <si>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</si>
  <si>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</si>
  <si>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</si>
  <si>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</si>
  <si>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</si>
  <si>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</si>
  <si>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</si>
  <si>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</si>
  <si>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</si>
  <si>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</si>
  <si>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</si>
  <si>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</si>
  <si>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</si>
  <si>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</si>
  <si>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</si>
  <si>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</si>
  <si>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</si>
  <si>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</si>
  <si>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</si>
  <si>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</si>
  <si>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</si>
  <si>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</si>
  <si>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</si>
  <si>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</si>
  <si>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</si>
  <si>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</si>
  <si>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</si>
  <si>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</si>
  <si>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</si>
  <si>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</si>
  <si>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</si>
  <si>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</si>
  <si>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</si>
  <si>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</si>
  <si>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</si>
  <si>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</si>
  <si>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</si>
  <si>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</si>
  <si>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</si>
  <si>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</si>
  <si>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</si>
  <si>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</si>
  <si>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</si>
  <si>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</si>
  <si>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</si>
  <si>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</si>
  <si>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</si>
  <si>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</si>
  <si>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</si>
  <si>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</si>
  <si>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</si>
  <si>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</si>
  <si>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</si>
  <si>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</si>
  <si>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</si>
  <si>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</si>
  <si>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</si>
  <si>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</si>
  <si>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</si>
  <si>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</si>
  <si>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</si>
  <si>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</si>
  <si>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</si>
  <si>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</si>
  <si>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</si>
  <si>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</si>
  <si>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</si>
  <si>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</si>
  <si>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</si>
  <si>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</si>
  <si>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</si>
  <si>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</si>
  <si>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</si>
  <si>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</si>
  <si>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</si>
  <si>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</si>
  <si>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</si>
  <si>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</si>
  <si>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</si>
  <si>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</si>
  <si>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</si>
  <si>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</si>
  <si>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</si>
  <si>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</si>
  <si>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</si>
  <si>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</si>
  <si>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</si>
  <si>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</si>
  <si>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</si>
  <si>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</si>
  <si>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</si>
  <si>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</si>
  <si>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</si>
  <si>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</si>
  <si>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</si>
  <si>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</si>
  <si>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</si>
  <si>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</si>
  <si>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</si>
  <si>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</si>
  <si>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</si>
  <si>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</si>
  <si>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</si>
  <si>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</si>
  <si>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</si>
  <si>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</si>
  <si>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</si>
  <si>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</si>
  <si>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</si>
  <si>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</si>
  <si>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</si>
  <si>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</si>
  <si>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</si>
  <si>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</si>
  <si>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</si>
  <si>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</si>
  <si>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</si>
  <si>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</si>
  <si>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</si>
  <si>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</si>
  <si>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</si>
  <si>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</si>
  <si>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</si>
  <si>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</si>
  <si>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</si>
  <si>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</si>
  <si>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</si>
  <si>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</si>
  <si>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</si>
  <si>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</si>
  <si>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</si>
  <si>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</si>
  <si>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</si>
  <si>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</si>
  <si>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</si>
  <si>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</si>
  <si>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</si>
  <si>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</si>
  <si>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</si>
  <si>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</si>
  <si>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</si>
  <si>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</si>
  <si>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</si>
  <si>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</si>
  <si>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</si>
  <si>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</si>
  <si>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</si>
  <si>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</si>
  <si>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</si>
  <si>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</si>
  <si>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</si>
  <si>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</si>
  <si>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</si>
  <si>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</si>
  <si>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</si>
  <si>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</si>
  <si>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</si>
  <si>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</si>
  <si>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</si>
  <si>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</si>
  <si>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</si>
  <si>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</si>
  <si>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</si>
  <si>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</si>
  <si>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</si>
  <si>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</si>
  <si>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</si>
  <si>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</si>
  <si>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</si>
  <si>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</si>
  <si>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</si>
  <si>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</si>
  <si>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</si>
  <si>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</si>
  <si>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</si>
  <si>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</si>
  <si>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</si>
  <si>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</si>
  <si>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</si>
  <si>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</si>
  <si>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</si>
  <si>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</si>
  <si>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</si>
  <si>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</si>
  <si>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</si>
  <si>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</si>
  <si>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</si>
  <si>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</si>
  <si>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</si>
  <si>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</si>
  <si>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</si>
  <si>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</si>
  <si>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</si>
  <si>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</si>
  <si>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</si>
  <si>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</si>
  <si>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</si>
  <si>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</si>
  <si>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</si>
  <si>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</si>
  <si>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</si>
  <si>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</si>
  <si>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</si>
  <si>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</si>
  <si>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</si>
  <si>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</si>
  <si>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</si>
  <si>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</si>
  <si>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</si>
  <si>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</si>
  <si>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</si>
  <si>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</si>
  <si>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</si>
  <si>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</si>
  <si>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</si>
  <si>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</si>
  <si>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</si>
  <si>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</si>
  <si>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</si>
  <si>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</si>
  <si>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</si>
  <si>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</si>
  <si>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</si>
  <si>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</si>
  <si>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</si>
  <si>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</si>
  <si>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</si>
  <si>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</si>
  <si>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</si>
  <si>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</si>
  <si>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</si>
  <si>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</si>
  <si>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</si>
  <si>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</si>
  <si>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</si>
  <si>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</si>
  <si>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</si>
  <si>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</si>
  <si>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</si>
  <si>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</si>
  <si>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</si>
  <si>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</si>
  <si>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</si>
  <si>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</si>
  <si>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</si>
  <si>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</si>
  <si>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</si>
  <si>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</si>
  <si>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</si>
  <si>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</si>
  <si>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</si>
  <si>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</si>
  <si>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</si>
  <si>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</si>
  <si>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</si>
  <si>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</si>
  <si>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</si>
  <si>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</si>
  <si>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</si>
  <si>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</si>
  <si>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</si>
  <si>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</si>
  <si>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</si>
  <si>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</si>
  <si>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</si>
  <si>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</si>
  <si>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</si>
  <si>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</si>
  <si>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</si>
  <si>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</si>
  <si>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</si>
  <si>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</si>
  <si>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</si>
  <si>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</si>
  <si>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</si>
  <si>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</si>
  <si>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</si>
  <si>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</si>
  <si>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</si>
  <si>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</si>
  <si>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</si>
  <si>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</si>
  <si>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</si>
  <si>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</si>
  <si>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</si>
  <si>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</si>
  <si>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</si>
  <si>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</si>
  <si>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</si>
  <si>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</si>
  <si>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</si>
  <si>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</si>
  <si>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</si>
  <si>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</si>
  <si>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</si>
  <si>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</si>
  <si>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</si>
  <si>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</si>
  <si>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</si>
  <si>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</si>
  <si>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</si>
  <si>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</si>
  <si>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</si>
  <si>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</si>
  <si>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</si>
  <si>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</si>
  <si>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</si>
  <si>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</si>
  <si>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</si>
  <si>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</si>
  <si>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</si>
  <si>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</si>
  <si>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</si>
  <si>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</si>
  <si>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</si>
  <si>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</si>
  <si>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</si>
  <si>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</si>
  <si>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</si>
  <si>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</si>
  <si>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</si>
  <si>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</si>
  <si>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</si>
  <si>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</si>
  <si>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</si>
  <si>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</si>
  <si>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</si>
  <si>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</si>
  <si>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</si>
  <si>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</si>
  <si>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</si>
  <si>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</si>
  <si>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</si>
  <si>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</si>
  <si>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</si>
  <si>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</si>
  <si>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</si>
  <si>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</si>
  <si>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</si>
  <si>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</si>
  <si>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</si>
  <si>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</si>
  <si>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</si>
  <si>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</si>
  <si>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</si>
  <si>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</si>
  <si>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</si>
  <si>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</si>
  <si>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</si>
  <si>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</si>
  <si>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</si>
  <si>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</si>
  <si>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</si>
  <si>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</si>
  <si>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</si>
  <si>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</si>
  <si>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</si>
  <si>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</si>
  <si>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</si>
  <si>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</si>
  <si>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</si>
  <si>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</si>
  <si>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</si>
  <si>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</si>
  <si>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</si>
  <si>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</si>
  <si>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</si>
  <si>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</si>
  <si>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</si>
  <si>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</si>
  <si>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</si>
  <si>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</si>
  <si>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</si>
  <si>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</si>
  <si>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</si>
  <si>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</si>
  <si>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</si>
  <si>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</si>
  <si>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</si>
  <si>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</si>
  <si>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</si>
  <si>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</si>
  <si>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</si>
  <si>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</si>
  <si>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</si>
  <si>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</si>
  <si>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</si>
  <si>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</si>
  <si>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</si>
  <si>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</si>
  <si>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</si>
  <si>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</si>
  <si>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</si>
  <si>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</si>
  <si>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</si>
  <si>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</si>
  <si>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</si>
  <si>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</si>
  <si>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</si>
  <si>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</si>
  <si>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</si>
  <si>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</si>
  <si>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</si>
  <si>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</si>
  <si>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</si>
  <si>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</si>
  <si>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</si>
  <si>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</si>
  <si>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</si>
  <si>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</si>
  <si>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</si>
  <si>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</si>
  <si>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</si>
  <si>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</si>
  <si>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</si>
  <si>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</si>
  <si>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</si>
  <si>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</si>
  <si>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</si>
  <si>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</si>
  <si>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</si>
  <si>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</si>
  <si>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</si>
  <si>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</si>
  <si>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</si>
  <si>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</si>
  <si>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</si>
  <si>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</si>
  <si>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</si>
  <si>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</si>
  <si>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</si>
  <si>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</si>
  <si>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</si>
  <si>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</si>
  <si>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</si>
  <si>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</si>
  <si>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</si>
  <si>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</si>
  <si>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</si>
  <si>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</si>
  <si>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</si>
  <si>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</si>
  <si>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</si>
  <si>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</si>
  <si>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</si>
  <si>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</si>
  <si>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</si>
  <si>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</si>
  <si>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</si>
  <si>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</si>
  <si>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</si>
  <si>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</si>
  <si>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</si>
  <si>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</si>
  <si>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</si>
  <si>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</si>
  <si>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</si>
  <si>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</si>
  <si>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</si>
  <si>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</si>
  <si>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</si>
  <si>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</si>
  <si>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</si>
  <si>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</si>
  <si>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</si>
  <si>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</si>
  <si>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</si>
  <si>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</si>
  <si>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</si>
  <si>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</si>
  <si>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</si>
  <si>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</si>
  <si>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</si>
  <si>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</si>
  <si>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</si>
  <si>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</si>
  <si>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</si>
  <si>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</si>
  <si>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</si>
  <si>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</si>
  <si>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</si>
  <si>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</si>
  <si>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</si>
  <si>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</si>
  <si>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</si>
  <si>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</si>
  <si>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</si>
  <si>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</si>
  <si>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</si>
  <si>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</si>
  <si>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</si>
  <si>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</si>
  <si>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</si>
  <si>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</si>
  <si>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</si>
  <si>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</si>
  <si>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</si>
  <si>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</si>
  <si>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</si>
  <si>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</si>
  <si>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</si>
  <si>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</si>
  <si>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</si>
  <si>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</si>
  <si>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</si>
  <si>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</si>
  <si>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</si>
  <si>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</si>
  <si>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</si>
  <si>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</si>
  <si>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</si>
  <si>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</si>
  <si>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</si>
  <si>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</si>
  <si>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</si>
  <si>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</si>
  <si>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</si>
  <si>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</si>
  <si>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</si>
  <si>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</si>
  <si>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</si>
  <si>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</si>
  <si>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</si>
  <si>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</si>
  <si>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</si>
  <si>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</si>
  <si>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</si>
  <si>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</si>
  <si>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</si>
  <si>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</si>
  <si>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</si>
  <si>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</si>
  <si>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</si>
  <si>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</si>
  <si>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</si>
  <si>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</si>
  <si>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</si>
  <si>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</si>
  <si>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</si>
  <si>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</si>
  <si>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</si>
  <si>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</si>
  <si>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</si>
  <si>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</si>
  <si>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</si>
  <si>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</si>
  <si>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</si>
  <si>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</si>
  <si>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</si>
  <si>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</si>
  <si>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</si>
  <si>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</si>
  <si>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</si>
  <si>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</si>
  <si>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</si>
  <si>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</si>
  <si>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</si>
  <si>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</si>
  <si>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</si>
  <si>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</si>
  <si>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</si>
  <si>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</si>
  <si>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</si>
  <si>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</si>
  <si>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</si>
  <si>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</si>
  <si>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</si>
  <si>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</si>
  <si>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</si>
  <si>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</si>
  <si>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</si>
  <si>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</si>
  <si>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</si>
  <si>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</si>
  <si>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</si>
  <si>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</si>
  <si>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</si>
  <si>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</si>
  <si>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</si>
  <si>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</si>
  <si>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</si>
  <si>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</si>
  <si>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</si>
  <si>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</si>
  <si>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</si>
  <si>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</si>
  <si>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</si>
  <si>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</si>
  <si>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</si>
  <si>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</si>
  <si>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</si>
  <si>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</si>
  <si>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</si>
  <si>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</si>
  <si>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</si>
  <si>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</si>
  <si>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</si>
  <si>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</si>
  <si>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</si>
  <si>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</si>
  <si>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</si>
  <si>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</si>
  <si>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</si>
  <si>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</si>
  <si>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</si>
  <si>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</si>
  <si>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</si>
  <si>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</si>
  <si>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</si>
  <si>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</si>
  <si>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</si>
  <si>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</si>
  <si>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</si>
  <si>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</si>
  <si>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</si>
  <si>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</si>
  <si>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</si>
  <si>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</si>
  <si>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</si>
  <si>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</si>
  <si>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</si>
  <si>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</si>
  <si>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</si>
  <si>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</si>
  <si>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</si>
  <si>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</si>
  <si>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</si>
  <si>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</si>
  <si>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</si>
  <si>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</si>
  <si>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</si>
  <si>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</si>
  <si>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</si>
  <si>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</si>
  <si>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</si>
  <si>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</si>
  <si>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</si>
  <si>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</si>
  <si>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</si>
  <si>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</si>
  <si>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</si>
  <si>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</si>
  <si>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</si>
  <si>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</si>
  <si>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</si>
  <si>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</si>
  <si>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</si>
  <si>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</si>
  <si>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</si>
  <si>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</si>
  <si>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</si>
  <si>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</si>
  <si>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</si>
  <si>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</si>
  <si>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</si>
  <si>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</si>
  <si>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</si>
  <si>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</si>
  <si>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</si>
  <si>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</si>
  <si>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</si>
  <si>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</si>
  <si>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</si>
  <si>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</si>
  <si>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</si>
  <si>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</si>
  <si>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</si>
  <si>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</si>
  <si>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</si>
  <si>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</si>
  <si>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</si>
  <si>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</si>
  <si>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</si>
  <si>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</si>
  <si>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</si>
  <si>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</si>
  <si>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</si>
  <si>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</si>
  <si>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</si>
  <si>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</si>
  <si>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</si>
  <si>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</si>
  <si>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</si>
  <si>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</si>
  <si>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</si>
  <si>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</si>
  <si>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</si>
  <si>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</si>
  <si>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</si>
  <si>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</si>
  <si>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</si>
  <si>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</si>
  <si>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</si>
  <si>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</si>
  <si>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</si>
  <si>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</si>
  <si>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</si>
  <si>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</si>
  <si>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</si>
  <si>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</si>
  <si>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</si>
  <si>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</si>
  <si>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</si>
  <si>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</si>
  <si>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</si>
  <si>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</si>
  <si>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</si>
  <si>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</si>
  <si>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</si>
  <si>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</si>
  <si>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</si>
  <si>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</si>
  <si>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</si>
  <si>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</si>
  <si>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</si>
  <si>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</si>
  <si>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</si>
  <si>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</si>
  <si>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</si>
  <si>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</si>
  <si>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</si>
  <si>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</si>
  <si>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</si>
  <si>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</si>
  <si>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</si>
  <si>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</si>
  <si>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</si>
  <si>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</si>
  <si>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</si>
  <si>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</si>
  <si>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</si>
  <si>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</si>
  <si>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</si>
  <si>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</si>
  <si>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</si>
  <si>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</si>
  <si>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</si>
  <si>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</si>
  <si>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</si>
  <si>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</si>
  <si>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</si>
  <si>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</si>
  <si>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</si>
  <si>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</si>
  <si>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</si>
  <si>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</si>
  <si>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</si>
  <si>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</si>
  <si>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</si>
  <si>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</si>
  <si>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</si>
  <si>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</si>
  <si>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</si>
  <si>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</si>
  <si>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</si>
  <si>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</si>
  <si>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</si>
  <si>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</si>
  <si>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</si>
  <si>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</si>
  <si>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</si>
  <si>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</si>
  <si>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</si>
  <si>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</si>
  <si>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</si>
  <si>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</si>
  <si>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</si>
  <si>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</si>
  <si>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</si>
  <si>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</si>
  <si>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</si>
  <si>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</si>
  <si>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</si>
  <si>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</si>
  <si>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</si>
  <si>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</si>
  <si>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</si>
  <si>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</si>
  <si>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</si>
  <si>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</si>
  <si>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</si>
  <si>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</si>
  <si>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</si>
  <si>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</si>
  <si>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</si>
  <si>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</si>
  <si>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</si>
  <si>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</si>
  <si>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</si>
  <si>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</si>
  <si>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</si>
  <si>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</si>
  <si>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</si>
  <si>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</si>
  <si>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</si>
  <si>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</si>
  <si>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</si>
  <si>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</si>
  <si>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</si>
  <si>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</si>
  <si>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</si>
  <si>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</si>
  <si>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</si>
  <si>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</si>
  <si>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</si>
  <si>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</si>
  <si>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</si>
  <si>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</si>
  <si>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</si>
  <si>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</si>
  <si>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</si>
  <si>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</si>
  <si>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</si>
  <si>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</si>
  <si>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</si>
  <si>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</si>
  <si>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</si>
  <si>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</si>
  <si>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</si>
  <si>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</si>
  <si>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</si>
  <si>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</si>
  <si>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</si>
  <si>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</si>
  <si>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</si>
  <si>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</si>
  <si>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</si>
  <si>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</si>
  <si>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</si>
  <si>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</si>
  <si>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</si>
  <si>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</si>
  <si>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</si>
  <si>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</si>
  <si>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</si>
  <si>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</si>
  <si>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</si>
  <si>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</si>
  <si>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</si>
  <si>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</si>
  <si>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</si>
  <si>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</si>
  <si>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</si>
  <si>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</si>
  <si>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</si>
  <si>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</si>
  <si>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</si>
  <si>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</si>
  <si>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</si>
  <si>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</si>
  <si>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</si>
  <si>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</si>
  <si>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</si>
  <si>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</si>
  <si>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</si>
  <si>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</si>
  <si>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</si>
  <si>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</si>
  <si>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</si>
  <si>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</si>
  <si>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</si>
  <si>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</si>
  <si>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</si>
  <si>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</si>
  <si>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</si>
  <si>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</si>
  <si>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</si>
  <si>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</si>
  <si>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</si>
  <si>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</si>
  <si>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</si>
  <si>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</si>
  <si>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</si>
  <si>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</si>
  <si>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</si>
  <si>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</si>
  <si>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</si>
  <si>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</si>
  <si>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</si>
  <si>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</si>
  <si>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</si>
  <si>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</si>
  <si>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</si>
  <si>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</si>
  <si>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</si>
  <si>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</si>
  <si>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</si>
  <si>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</si>
  <si>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</si>
  <si>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</si>
  <si>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</si>
  <si>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</si>
  <si>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</si>
  <si>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</si>
  <si>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</si>
  <si>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</si>
  <si>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</si>
  <si>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</si>
  <si>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</si>
  <si>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</si>
  <si>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</si>
  <si>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</si>
  <si>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</si>
  <si>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</si>
  <si>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</si>
  <si>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</si>
  <si>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</si>
  <si>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</si>
  <si>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</si>
  <si>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</si>
  <si>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</si>
  <si>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</si>
  <si>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</si>
  <si>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</si>
  <si>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</si>
  <si>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</si>
  <si>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</si>
  <si>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</si>
  <si>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</si>
  <si>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</si>
  <si>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</si>
  <si>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</si>
  <si>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</si>
  <si>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</si>
  <si>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</si>
  <si>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</si>
  <si>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</si>
  <si>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</si>
  <si>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</si>
  <si>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</si>
  <si>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</si>
  <si>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</si>
  <si>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</si>
  <si>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</si>
  <si>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</si>
  <si>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</si>
  <si>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</si>
  <si>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</si>
  <si>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</si>
  <si>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</si>
  <si>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</si>
  <si>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</si>
  <si>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</si>
  <si>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</si>
  <si>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</si>
  <si>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</si>
  <si>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</si>
  <si>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</si>
  <si>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</si>
  <si>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</si>
  <si>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</si>
  <si>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</si>
  <si>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</si>
  <si>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</si>
  <si>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</si>
  <si>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</si>
  <si>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</si>
  <si>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</si>
  <si>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</si>
  <si>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</si>
  <si>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</si>
  <si>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</si>
  <si>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</si>
  <si>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</si>
  <si>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</si>
  <si>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</si>
  <si>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</si>
  <si>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</si>
  <si>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</si>
  <si>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</si>
  <si>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</si>
  <si>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</si>
  <si>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</si>
  <si>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</si>
  <si>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</si>
  <si>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</si>
  <si>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</si>
  <si>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</si>
  <si>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</si>
  <si>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</si>
  <si>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</si>
  <si>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</si>
  <si>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</si>
  <si>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</si>
  <si>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</si>
  <si>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</si>
  <si>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</si>
  <si>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</si>
  <si>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</si>
  <si>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</si>
  <si>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</si>
  <si>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</si>
  <si>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</si>
  <si>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</si>
  <si>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</si>
  <si>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</si>
  <si>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</si>
  <si>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</si>
  <si>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</si>
  <si>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</si>
  <si>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</si>
  <si>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</si>
  <si>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</si>
  <si>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</si>
  <si>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</si>
  <si>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</si>
  <si>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</si>
  <si>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</si>
  <si>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</si>
  <si>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</si>
  <si>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</si>
  <si>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</si>
  <si>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</si>
  <si>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</si>
  <si>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</si>
  <si>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</si>
  <si>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</si>
  <si>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</si>
  <si>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</si>
  <si>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</si>
  <si>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</si>
  <si>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</si>
  <si>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</si>
  <si>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</si>
  <si>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</si>
  <si>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</si>
  <si>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</si>
  <si>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</si>
  <si>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</si>
  <si>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</si>
  <si>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</si>
  <si>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</si>
  <si>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</si>
  <si>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</si>
  <si>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</si>
  <si>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</si>
  <si>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</si>
  <si>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</si>
  <si>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</si>
  <si>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</si>
  <si>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</si>
  <si>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</si>
  <si>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</si>
  <si>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</si>
  <si>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</si>
  <si>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</si>
  <si>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</si>
  <si>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</si>
  <si>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</si>
  <si>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</si>
  <si>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</si>
  <si>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</si>
  <si>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</si>
  <si>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</si>
  <si>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</si>
  <si>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</si>
  <si>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</si>
  <si>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</si>
  <si>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</si>
  <si>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</si>
  <si>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</si>
  <si>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</si>
  <si>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</si>
  <si>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</si>
  <si>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</si>
  <si>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</si>
  <si>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</si>
  <si>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</si>
  <si>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</si>
  <si>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</si>
  <si>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</si>
  <si>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</si>
  <si>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</si>
  <si>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</si>
  <si>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</si>
  <si>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</si>
  <si>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</si>
  <si>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</si>
  <si>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</si>
  <si>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</si>
  <si>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</si>
  <si>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</si>
  <si>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</si>
  <si>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</si>
  <si>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</si>
  <si>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</si>
  <si>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</si>
  <si>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</si>
  <si>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</si>
  <si>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</si>
  <si>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</si>
  <si>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</si>
  <si>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</si>
  <si>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</si>
  <si>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</si>
  <si>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</si>
  <si>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</si>
  <si>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</si>
  <si>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</si>
  <si>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</si>
  <si>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</si>
  <si>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</si>
  <si>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</si>
  <si>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</si>
  <si>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</si>
  <si>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</si>
  <si>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</si>
  <si>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</si>
  <si>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</si>
  <si>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</si>
  <si>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</si>
  <si>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</si>
  <si>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</si>
  <si>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</si>
  <si>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</si>
  <si>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</si>
  <si>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</si>
  <si>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</si>
  <si>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</si>
  <si>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</si>
  <si>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</si>
  <si>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</si>
  <si>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</si>
  <si>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</si>
  <si>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</si>
  <si>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</si>
  <si>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</si>
  <si>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</si>
  <si>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</si>
  <si>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</si>
  <si>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</si>
  <si>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</si>
  <si>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</si>
  <si>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</si>
  <si>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</si>
  <si>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</si>
  <si>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</si>
  <si>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</si>
  <si>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</si>
  <si>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</si>
  <si>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</si>
  <si>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</si>
  <si>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</si>
  <si>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</si>
  <si>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</si>
  <si>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</si>
  <si>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</si>
  <si>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</si>
  <si>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</si>
  <si>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</si>
  <si>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</si>
  <si>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</si>
  <si>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</si>
  <si>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</si>
  <si>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</si>
  <si>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</si>
  <si>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</si>
  <si>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</si>
  <si>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</si>
  <si>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</si>
  <si>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</si>
  <si>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</si>
  <si>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</si>
  <si>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</si>
  <si>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</si>
  <si>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</si>
  <si>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</si>
  <si>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</si>
  <si>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</si>
  <si>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</si>
  <si>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</si>
  <si>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</si>
  <si>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</si>
  <si>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</si>
  <si>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</si>
  <si>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</si>
  <si>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</si>
  <si>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</si>
  <si>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</si>
  <si>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</si>
  <si>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</si>
  <si>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</si>
  <si>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</si>
  <si>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</si>
  <si>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</si>
  <si>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</si>
  <si>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</si>
  <si>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</si>
  <si>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</si>
  <si>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</si>
  <si>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</si>
  <si>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</si>
  <si>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</si>
  <si>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</si>
  <si>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</si>
  <si>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</si>
  <si>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</si>
  <si>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</si>
  <si>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</si>
  <si>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</si>
  <si>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</si>
  <si>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</si>
  <si>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</si>
  <si>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</si>
  <si>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</si>
  <si>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</si>
  <si>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</si>
  <si>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</si>
  <si>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</si>
  <si>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</si>
  <si>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</si>
  <si>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</si>
  <si>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</si>
  <si>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</si>
  <si>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</si>
  <si>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</si>
  <si>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</si>
  <si>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</si>
  <si>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</si>
  <si>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</si>
  <si>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</si>
  <si>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</si>
  <si>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</si>
  <si>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</si>
  <si>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</si>
  <si>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</si>
  <si>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</si>
  <si>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</si>
  <si>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</si>
  <si>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</si>
  <si>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</si>
  <si>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</si>
  <si>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</si>
  <si>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</si>
  <si>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</si>
  <si>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</si>
  <si>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</si>
  <si>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</si>
  <si>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</si>
  <si>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</si>
  <si>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</si>
  <si>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</si>
  <si>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</si>
  <si>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</si>
  <si>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</si>
  <si>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</si>
  <si>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</si>
  <si>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</si>
  <si>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</si>
  <si>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</si>
  <si>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</si>
  <si>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</si>
  <si>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</si>
  <si>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</si>
  <si>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</si>
  <si>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</si>
  <si>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</si>
  <si>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</si>
  <si>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</si>
  <si>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</si>
  <si>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</si>
  <si>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</si>
  <si>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</si>
  <si>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</si>
  <si>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</si>
  <si>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</si>
  <si>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</si>
  <si>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</si>
  <si>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</si>
  <si>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</si>
  <si>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</si>
  <si>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</si>
  <si>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</si>
  <si>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</si>
  <si>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</si>
  <si>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</si>
  <si>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</si>
  <si>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</si>
  <si>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</si>
  <si>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</si>
  <si>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</si>
  <si>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</si>
  <si>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</si>
  <si>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</si>
  <si>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</si>
  <si>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</si>
  <si>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</si>
  <si>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</si>
  <si>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</si>
  <si>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</si>
  <si>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</si>
  <si>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</si>
  <si>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</si>
  <si>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</si>
  <si>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</si>
  <si>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</si>
  <si>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</si>
  <si>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</si>
  <si>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</si>
  <si>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</si>
  <si>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</si>
  <si>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</si>
  <si>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</si>
  <si>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</si>
  <si>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</si>
  <si>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</si>
  <si>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</si>
  <si>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</si>
  <si>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</si>
  <si>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</si>
  <si>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</si>
  <si>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</si>
  <si>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</si>
  <si>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</si>
  <si>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</si>
  <si>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</si>
  <si>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</si>
  <si>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</si>
  <si>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</si>
  <si>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</si>
  <si>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</si>
  <si>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</si>
  <si>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</si>
  <si>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</si>
  <si>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</si>
  <si>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</si>
  <si>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</si>
  <si>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</si>
  <si>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</si>
  <si>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</si>
  <si>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</si>
  <si>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</si>
  <si>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</si>
  <si>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</si>
  <si>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</si>
  <si>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</si>
  <si>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</si>
  <si>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</si>
  <si>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</si>
  <si>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</si>
  <si>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</si>
  <si>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</si>
  <si>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</si>
  <si>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</si>
  <si>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</si>
  <si>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</si>
  <si>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</si>
  <si>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</si>
  <si>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</si>
  <si>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</si>
  <si>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</si>
  <si>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</si>
  <si>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</si>
  <si>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</si>
  <si>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</si>
  <si>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</si>
  <si>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</si>
  <si>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</si>
  <si>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</si>
  <si>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</si>
  <si>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</si>
  <si>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</si>
  <si>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</si>
  <si>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</si>
  <si>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</si>
  <si>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</si>
  <si>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</si>
  <si>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</si>
  <si>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</si>
  <si>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</si>
  <si>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</si>
  <si>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</si>
  <si>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</si>
  <si>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</si>
  <si>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</si>
  <si>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</si>
  <si>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</si>
  <si>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</si>
  <si>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</si>
  <si>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</si>
  <si>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</si>
  <si>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</si>
  <si>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</si>
  <si>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</si>
  <si>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</si>
  <si>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</si>
  <si>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</si>
  <si>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</si>
  <si>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</si>
  <si>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</si>
  <si>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</si>
  <si>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</si>
  <si>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</si>
  <si>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</si>
  <si>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</si>
  <si>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</si>
  <si>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</si>
  <si>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</si>
  <si>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</si>
  <si>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</si>
  <si>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</si>
  <si>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</si>
  <si>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</si>
  <si>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</si>
  <si>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</si>
  <si>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</si>
  <si>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</si>
  <si>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</si>
  <si>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</si>
  <si>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</si>
  <si>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</si>
  <si>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</si>
  <si>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</si>
  <si>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</si>
  <si>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</si>
  <si>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</si>
  <si>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</si>
  <si>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</si>
  <si>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</si>
  <si>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</si>
  <si>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</si>
  <si>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</si>
  <si>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</si>
  <si>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</si>
  <si>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</si>
  <si>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</si>
  <si>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</si>
  <si>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</si>
  <si>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</si>
  <si>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</si>
  <si>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</si>
  <si>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</si>
  <si>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</si>
  <si>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</si>
  <si>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</si>
  <si>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</si>
  <si>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</si>
  <si>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</si>
  <si>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</si>
  <si>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</si>
  <si>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</si>
  <si>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</si>
  <si>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</si>
  <si>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</si>
  <si>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</si>
  <si>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</si>
  <si>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</si>
  <si>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</si>
  <si>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</si>
  <si>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</si>
  <si>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</si>
  <si>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</si>
  <si>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</si>
  <si>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</si>
  <si>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</si>
  <si>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</si>
  <si>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</si>
  <si>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</si>
  <si>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</si>
  <si>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</si>
  <si>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</si>
  <si>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</si>
  <si>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</si>
  <si>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</si>
  <si>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</si>
  <si>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</si>
  <si>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</si>
  <si>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</si>
  <si>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</si>
  <si>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</si>
  <si>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</si>
  <si>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</si>
  <si>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</si>
  <si>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</si>
  <si>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</si>
  <si>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</si>
  <si>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</si>
  <si>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</si>
  <si>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</si>
  <si>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</si>
  <si>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</si>
  <si>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</si>
  <si>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</si>
  <si>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</si>
  <si>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</si>
  <si>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</si>
  <si>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</si>
  <si>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</si>
  <si>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</si>
  <si>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</si>
  <si>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</si>
  <si>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</si>
  <si>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</si>
  <si>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</si>
  <si>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</si>
  <si>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</si>
  <si>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</si>
  <si>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</si>
  <si>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</si>
  <si>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</si>
  <si>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</si>
  <si>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</si>
  <si>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</si>
  <si>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</si>
  <si>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</si>
  <si>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</si>
  <si>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</si>
  <si>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</si>
  <si>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</si>
  <si>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</si>
  <si>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</si>
  <si>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</si>
  <si>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</si>
  <si>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</si>
  <si>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</si>
  <si>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</si>
  <si>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</si>
  <si>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</si>
  <si>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</si>
  <si>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</si>
  <si>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</si>
  <si>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</si>
  <si>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</si>
  <si>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</si>
  <si>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</si>
  <si>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</si>
  <si>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</si>
  <si>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</si>
  <si>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</si>
  <si>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</si>
  <si>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</si>
  <si>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</si>
  <si>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</si>
  <si>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</si>
  <si>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</si>
  <si>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</si>
  <si>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</si>
  <si>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</si>
  <si>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</si>
  <si>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</si>
  <si>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</si>
  <si>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</si>
  <si>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</si>
  <si>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</si>
  <si>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</si>
  <si>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</si>
  <si>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</si>
  <si>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</si>
  <si>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</si>
  <si>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</si>
  <si>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</si>
  <si>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</si>
  <si>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</si>
  <si>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</si>
  <si>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</si>
  <si>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</si>
  <si>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</si>
  <si>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</si>
  <si>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</si>
  <si>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</si>
  <si>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</si>
  <si>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</si>
  <si>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</si>
  <si>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</si>
  <si>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</si>
  <si>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</si>
  <si>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</si>
  <si>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</si>
  <si>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</si>
  <si>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</si>
  <si>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</si>
  <si>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</si>
  <si>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</si>
  <si>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</si>
  <si>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</si>
  <si>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</si>
  <si>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</si>
  <si>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</si>
  <si>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</si>
  <si>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</si>
  <si>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</si>
  <si>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</si>
  <si>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</si>
  <si>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</si>
  <si>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</si>
  <si>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</si>
  <si>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</si>
  <si>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</si>
  <si>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</si>
  <si>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</si>
  <si>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</si>
  <si>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</si>
  <si>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</si>
  <si>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</si>
  <si>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</si>
  <si>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</si>
  <si>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</si>
  <si>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</si>
  <si>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</si>
  <si>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</si>
  <si>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</si>
  <si>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</si>
  <si>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</si>
  <si>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</si>
  <si>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</si>
  <si>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</si>
  <si>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</si>
  <si>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</si>
  <si>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</si>
  <si>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</si>
  <si>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</si>
  <si>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</si>
  <si>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</si>
  <si>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</si>
  <si>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</si>
  <si>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</si>
  <si>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</si>
  <si>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</si>
  <si>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</si>
  <si>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</si>
  <si>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</si>
  <si>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</si>
  <si>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</si>
  <si>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</si>
  <si>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</si>
  <si>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</si>
  <si>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</si>
  <si>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</si>
  <si>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</si>
  <si>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</si>
  <si>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</si>
  <si>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</si>
  <si>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</si>
  <si>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</si>
  <si>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</si>
  <si>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</si>
  <si>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</si>
  <si>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</si>
  <si>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</si>
  <si>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</si>
  <si>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</si>
  <si>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</si>
  <si>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</si>
  <si>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</si>
  <si>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</si>
  <si>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</si>
  <si>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</si>
  <si>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</si>
  <si>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</si>
  <si>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</si>
  <si>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</si>
  <si>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</si>
  <si>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</si>
  <si>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</si>
  <si>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</si>
  <si>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</si>
  <si>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</si>
  <si>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</si>
  <si>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</si>
  <si>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</si>
  <si>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</si>
  <si>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</si>
  <si>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</si>
  <si>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</si>
  <si>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</si>
  <si>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</si>
  <si>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</si>
  <si>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</si>
  <si>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</si>
  <si>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</si>
  <si>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</si>
  <si>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</si>
  <si>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</si>
  <si>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</si>
  <si>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</si>
  <si>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</si>
  <si>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</si>
  <si>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</si>
  <si>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</si>
  <si>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</si>
  <si>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</si>
  <si>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</si>
  <si>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</si>
  <si>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</si>
  <si>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</si>
  <si>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</si>
  <si>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</si>
  <si>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</si>
  <si>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</si>
  <si>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</si>
  <si>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</si>
  <si>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</si>
  <si>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</si>
  <si>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</si>
  <si>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</si>
  <si>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</si>
  <si>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</si>
  <si>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</si>
  <si>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</si>
  <si>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</si>
  <si>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</si>
  <si>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</si>
  <si>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</si>
  <si>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</si>
  <si>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</si>
  <si>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</si>
  <si>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</si>
  <si>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</si>
  <si>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</si>
  <si>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</si>
  <si>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</si>
  <si>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</si>
  <si>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</si>
  <si>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</si>
  <si>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</si>
  <si>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</si>
  <si>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</si>
  <si>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</si>
  <si>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</si>
  <si>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</si>
  <si>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</si>
  <si>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</si>
  <si>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</si>
  <si>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</si>
  <si>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</si>
  <si>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</si>
  <si>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</si>
  <si>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</si>
  <si>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</si>
  <si>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</si>
  <si>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</si>
  <si>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</si>
  <si>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</si>
  <si>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</si>
  <si>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</si>
  <si>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</si>
  <si>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</si>
  <si>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</si>
  <si>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</si>
  <si>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</si>
  <si>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</si>
  <si>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</si>
  <si>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</si>
  <si>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</si>
  <si>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</si>
  <si>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</si>
  <si>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</si>
  <si>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</si>
  <si>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</si>
  <si>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</si>
  <si>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</si>
  <si>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</si>
  <si>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</si>
  <si>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</si>
  <si>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</si>
  <si>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</si>
  <si>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</si>
  <si>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</si>
  <si>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</si>
  <si>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</si>
  <si>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</si>
  <si>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</si>
  <si>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</si>
  <si>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</si>
  <si>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</si>
  <si>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</si>
  <si>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</si>
  <si>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</si>
  <si>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</si>
  <si>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</si>
  <si>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</si>
  <si>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</si>
  <si>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</si>
  <si>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</si>
  <si>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</si>
  <si>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</si>
  <si>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</si>
  <si>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</si>
  <si>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</si>
  <si>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</si>
  <si>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</si>
  <si>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</si>
  <si>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</si>
  <si>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</si>
  <si>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</si>
  <si>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</si>
  <si>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</si>
  <si>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</si>
  <si>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</si>
  <si>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</si>
  <si>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</si>
  <si>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</si>
  <si>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</si>
  <si>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</si>
  <si>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</si>
  <si>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</si>
  <si>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</si>
  <si>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</si>
  <si>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</si>
  <si>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</si>
  <si>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</si>
  <si>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</si>
  <si>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</si>
  <si>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</si>
  <si>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</si>
  <si>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</si>
  <si>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</si>
  <si>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</si>
  <si>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</si>
  <si>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</si>
  <si>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</si>
  <si>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</si>
  <si>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</si>
  <si>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</si>
  <si>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</si>
  <si>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</si>
  <si>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</si>
  <si>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</si>
  <si>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</si>
  <si>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</si>
  <si>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</si>
  <si>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</si>
  <si>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</si>
  <si>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</si>
  <si>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</si>
  <si>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</si>
  <si>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</si>
  <si>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</si>
  <si>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</si>
  <si>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</si>
  <si>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</si>
  <si>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</si>
  <si>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</si>
  <si>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</si>
  <si>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</si>
  <si>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</si>
  <si>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</si>
  <si>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</si>
  <si>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</si>
  <si>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</si>
  <si>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</si>
  <si>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</si>
  <si>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</si>
  <si>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</si>
  <si>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</si>
  <si>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</si>
  <si>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</si>
  <si>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</si>
  <si>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</si>
  <si>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</si>
  <si>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</si>
  <si>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</si>
  <si>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</si>
  <si>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</si>
  <si>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</si>
  <si>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</si>
  <si>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</si>
  <si>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</si>
  <si>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</si>
  <si>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</si>
  <si>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</si>
  <si>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</si>
  <si>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</si>
  <si>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</si>
  <si>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</si>
  <si>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</si>
  <si>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</si>
  <si>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</si>
  <si>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</si>
  <si>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</si>
  <si>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</si>
  <si>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</si>
  <si>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</si>
  <si>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</si>
  <si>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</si>
  <si>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</si>
  <si>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</si>
  <si>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</si>
  <si>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</si>
  <si>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</si>
  <si>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</si>
  <si>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</si>
  <si>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</si>
  <si>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</si>
  <si>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</si>
  <si>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</si>
  <si>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</si>
  <si>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</si>
  <si>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</si>
  <si>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</si>
  <si>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</si>
  <si>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</si>
  <si>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</si>
  <si>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</si>
  <si>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</si>
  <si>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</si>
  <si>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</si>
  <si>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</si>
  <si>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</si>
  <si>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</si>
  <si>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</si>
  <si>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</si>
  <si>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</si>
  <si>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</si>
  <si>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</si>
  <si>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</si>
  <si>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</si>
  <si>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</si>
  <si>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</si>
  <si>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</si>
  <si>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</si>
  <si>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</si>
  <si>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</si>
  <si>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</si>
  <si>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</si>
  <si>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</si>
  <si>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</si>
  <si>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</si>
  <si>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</si>
  <si>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</si>
  <si>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</si>
  <si>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</si>
  <si>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</si>
  <si>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</si>
  <si>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</si>
  <si>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</si>
  <si>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</si>
  <si>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</si>
  <si>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</si>
  <si>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</si>
  <si>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</si>
  <si>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</si>
  <si>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</si>
  <si>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</si>
  <si>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</si>
  <si>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</si>
  <si>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</si>
  <si>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</si>
  <si>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</si>
  <si>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</si>
  <si>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</si>
  <si>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</si>
  <si>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</si>
  <si>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</si>
  <si>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</si>
  <si>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</si>
  <si>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</si>
  <si>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</si>
  <si>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</si>
  <si>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</si>
  <si>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</si>
  <si>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</si>
  <si>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</si>
  <si>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</si>
  <si>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</si>
  <si>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</si>
  <si>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</si>
  <si>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</si>
  <si>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</si>
  <si>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</si>
  <si>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</si>
  <si>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</si>
  <si>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</si>
  <si>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</si>
  <si>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</si>
  <si>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</si>
  <si>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</si>
  <si>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</si>
  <si>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</si>
  <si>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</si>
  <si>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</si>
  <si>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</si>
  <si>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</si>
  <si>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</si>
  <si>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</si>
  <si>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</si>
  <si>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</si>
  <si>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</si>
  <si>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</si>
  <si>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</si>
  <si>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</si>
  <si>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</si>
  <si>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</si>
  <si>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</si>
  <si>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</si>
  <si>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</si>
  <si>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</si>
  <si>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</si>
  <si>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</si>
  <si>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</si>
  <si>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</si>
  <si>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</si>
  <si>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</si>
  <si>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</si>
  <si>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</si>
  <si>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</si>
  <si>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</si>
  <si>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</si>
  <si>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</si>
  <si>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</si>
  <si>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</si>
  <si>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</si>
  <si>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</si>
  <si>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</si>
  <si>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</si>
  <si>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</si>
  <si>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</si>
  <si>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</si>
  <si>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</si>
  <si>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</si>
  <si>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</si>
  <si>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</si>
  <si>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</si>
  <si>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</si>
  <si>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</si>
  <si>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</si>
  <si>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</si>
  <si>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</si>
  <si>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</si>
  <si>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</si>
  <si>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</si>
  <si>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</si>
  <si>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</si>
  <si>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</si>
  <si>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</si>
  <si>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</si>
  <si>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</si>
  <si>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</si>
  <si>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</si>
  <si>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</si>
  <si>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</si>
  <si>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</si>
  <si>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</si>
  <si>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</si>
  <si>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</si>
  <si>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</si>
  <si>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</si>
  <si>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</si>
  <si>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</si>
  <si>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</si>
  <si>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</si>
  <si>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</si>
  <si>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</si>
  <si>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</si>
  <si>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</si>
  <si>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</si>
  <si>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</si>
  <si>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</si>
  <si>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</si>
  <si>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</si>
  <si>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</si>
  <si>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</si>
  <si>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</si>
  <si>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</si>
  <si>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</si>
  <si>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</si>
  <si>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</si>
  <si>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</si>
  <si>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</si>
  <si>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</si>
  <si>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</si>
  <si>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</si>
  <si>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</si>
  <si>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</si>
  <si>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</si>
  <si>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</si>
  <si>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</si>
  <si>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</si>
  <si>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</si>
  <si>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</si>
  <si>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</si>
  <si>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</si>
  <si>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</si>
  <si>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</si>
  <si>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</si>
  <si>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</si>
  <si>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</si>
  <si>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</si>
  <si>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</si>
  <si>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</si>
  <si>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</si>
  <si>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</si>
  <si>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</si>
  <si>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</si>
  <si>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</si>
  <si>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</si>
  <si>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</si>
  <si>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</si>
  <si>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</si>
  <si>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</si>
  <si>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</si>
  <si>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</si>
  <si>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</si>
  <si>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</si>
  <si>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</si>
  <si>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</si>
  <si>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</si>
  <si>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</si>
  <si>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</si>
  <si>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</si>
  <si>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</si>
  <si>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</si>
  <si>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</si>
  <si>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</si>
  <si>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</si>
  <si>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</si>
  <si>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</si>
  <si>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</si>
  <si>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</si>
  <si>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</si>
  <si>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</si>
  <si>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</si>
  <si>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</si>
  <si>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</si>
  <si>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</si>
  <si>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</si>
  <si>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</si>
  <si>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</si>
  <si>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</si>
  <si>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</si>
  <si>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</si>
  <si>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</si>
  <si>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</si>
  <si>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</si>
  <si>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</si>
  <si>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</si>
  <si>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</si>
  <si>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</si>
  <si>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</si>
  <si>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</si>
  <si>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</si>
  <si>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</si>
  <si>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</si>
  <si>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</si>
  <si>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</si>
  <si>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</si>
  <si>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</si>
  <si>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</si>
  <si>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</si>
  <si>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</si>
  <si>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</si>
  <si>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</si>
  <si>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</si>
  <si>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</si>
  <si>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</si>
  <si>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</si>
  <si>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</si>
  <si>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</si>
  <si>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</si>
  <si>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</si>
  <si>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</si>
  <si>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</si>
  <si>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</si>
  <si>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</si>
  <si>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</si>
  <si>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</si>
  <si>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</si>
  <si>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</si>
  <si>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</si>
  <si>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</si>
  <si>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</si>
  <si>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</si>
  <si>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</si>
  <si>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</si>
  <si>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</si>
  <si>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</si>
  <si>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</si>
  <si>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</si>
  <si>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</si>
  <si>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</si>
  <si>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</si>
  <si>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</si>
  <si>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</si>
  <si>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</si>
  <si>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</si>
  <si>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</si>
  <si>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</si>
  <si>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</si>
  <si>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</si>
  <si>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</si>
  <si>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</si>
  <si>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</si>
  <si>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</si>
  <si>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</si>
  <si>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</si>
  <si>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</si>
  <si>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</si>
  <si>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</si>
  <si>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</si>
  <si>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</si>
  <si>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</si>
  <si>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</si>
  <si>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</si>
  <si>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</si>
  <si>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</si>
  <si>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</si>
  <si>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</si>
  <si>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</si>
  <si>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</si>
  <si>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</si>
  <si>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</si>
  <si>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</si>
  <si>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</si>
  <si>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</si>
  <si>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</si>
  <si>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</si>
  <si>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</si>
  <si>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</si>
  <si>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</si>
  <si>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</si>
  <si>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</si>
  <si>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</si>
  <si>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</si>
  <si>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</si>
  <si>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</si>
  <si>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</si>
  <si>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</si>
  <si>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</si>
  <si>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</si>
  <si>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</si>
  <si>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</si>
  <si>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</si>
  <si>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</si>
  <si>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</si>
  <si>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</si>
  <si>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</si>
  <si>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</si>
  <si>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</si>
  <si>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</si>
  <si>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</si>
  <si>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</si>
  <si>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</si>
  <si>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</si>
  <si>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</si>
  <si>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</si>
  <si>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</si>
  <si>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</si>
  <si>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</si>
  <si>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</si>
  <si>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</si>
  <si>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</si>
  <si>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</si>
  <si>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</si>
  <si>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</si>
  <si>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</si>
  <si>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</si>
  <si>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</si>
  <si>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</si>
  <si>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</si>
  <si>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</si>
  <si>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</si>
  <si>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</si>
  <si>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</si>
  <si>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</si>
  <si>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</si>
  <si>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</si>
  <si>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</si>
  <si>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</si>
  <si>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</si>
  <si>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</si>
  <si>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</si>
  <si>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</si>
  <si>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</si>
  <si>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</si>
  <si>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</si>
  <si>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</si>
  <si>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</si>
  <si>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</si>
  <si>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</si>
  <si>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</si>
  <si>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</si>
  <si>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</si>
  <si>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</si>
  <si>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</si>
  <si>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</si>
  <si>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</si>
  <si>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</si>
  <si>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</si>
  <si>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</si>
  <si>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</si>
  <si>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</si>
  <si>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</si>
  <si>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</si>
  <si>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</si>
  <si>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</si>
  <si>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</si>
  <si>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</si>
  <si>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</si>
  <si>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</si>
  <si>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</si>
  <si>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</si>
  <si>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</si>
  <si>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</si>
  <si>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</si>
  <si>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</si>
  <si>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</si>
  <si>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</si>
  <si>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</si>
  <si>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</si>
  <si>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</si>
  <si>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</si>
  <si>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</si>
  <si>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</si>
  <si>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</si>
  <si>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</si>
  <si>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</si>
  <si>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</si>
  <si>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</si>
  <si>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</si>
  <si>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</si>
  <si>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</si>
  <si>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</si>
  <si>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</si>
  <si>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</si>
  <si>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</si>
  <si>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</si>
  <si>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</si>
  <si>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</si>
  <si>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</si>
  <si>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</si>
  <si>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</si>
  <si>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</si>
  <si>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</si>
  <si>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</si>
  <si>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</si>
  <si>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</si>
  <si>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</si>
  <si>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</si>
  <si>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</si>
  <si>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</si>
  <si>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</si>
  <si>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</si>
  <si>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</si>
  <si>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</si>
  <si>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</si>
  <si>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</si>
  <si>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</si>
  <si>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</si>
  <si>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</si>
  <si>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</si>
  <si>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</si>
  <si>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</si>
  <si>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</si>
  <si>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</si>
  <si>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</si>
  <si>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</si>
  <si>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</si>
  <si>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</si>
  <si>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</si>
  <si>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</si>
  <si>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</si>
  <si>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</si>
  <si>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</si>
  <si>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</si>
  <si>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</si>
  <si>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</si>
  <si>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</si>
  <si>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</si>
  <si>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</si>
  <si>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</si>
  <si>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</si>
  <si>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</si>
  <si>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</si>
  <si>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</si>
  <si>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</si>
  <si>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</si>
  <si>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</si>
  <si>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</si>
  <si>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</si>
  <si>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</si>
  <si>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</si>
  <si>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</si>
  <si>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</si>
  <si>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</si>
  <si>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</si>
  <si>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</si>
  <si>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</si>
  <si>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</si>
  <si>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</si>
  <si>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</si>
  <si>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</si>
  <si>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</si>
  <si>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</si>
  <si>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</si>
  <si>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</si>
  <si>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</si>
  <si>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</si>
  <si>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</si>
  <si>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</si>
  <si>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</si>
  <si>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</si>
  <si>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</si>
  <si>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</si>
  <si>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</si>
  <si>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</si>
  <si>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</si>
  <si>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</si>
  <si>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</si>
  <si>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</si>
  <si>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</si>
  <si>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</si>
  <si>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</si>
  <si>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</si>
  <si>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</si>
  <si>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</si>
  <si>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</si>
  <si>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</si>
  <si>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</si>
  <si>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</si>
  <si>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</si>
  <si>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</si>
  <si>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</si>
  <si>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</si>
  <si>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</si>
  <si>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</si>
  <si>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</si>
  <si>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</si>
  <si>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</si>
  <si>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</si>
  <si>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</si>
  <si>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</si>
  <si>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</si>
  <si>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</si>
  <si>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</si>
  <si>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</si>
  <si>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</si>
  <si>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</si>
  <si>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</si>
  <si>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</si>
  <si>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</si>
  <si>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</si>
  <si>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</si>
  <si>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</si>
  <si>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</si>
  <si>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</si>
  <si>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</si>
  <si>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</si>
  <si>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</si>
  <si>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</si>
  <si>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</si>
  <si>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</si>
  <si>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</si>
  <si>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</si>
  <si>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</si>
  <si>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</si>
  <si>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</si>
  <si>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</si>
  <si>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</si>
  <si>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</si>
  <si>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</si>
  <si>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</si>
  <si>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</si>
  <si>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</si>
  <si>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</si>
  <si>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</si>
  <si>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</si>
  <si>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</si>
  <si>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</si>
  <si>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</si>
  <si>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</si>
  <si>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</si>
  <si>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</si>
  <si>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</si>
  <si>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</si>
  <si>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</si>
  <si>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</si>
  <si>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</si>
  <si>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</si>
  <si>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</si>
  <si>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</si>
  <si>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</si>
  <si>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</si>
  <si>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</si>
  <si>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</si>
  <si>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</si>
  <si>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</si>
  <si>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</si>
  <si>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</si>
  <si>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</si>
  <si>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</si>
  <si>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</si>
  <si>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</si>
  <si>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</si>
  <si>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</si>
  <si>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</si>
  <si>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</si>
  <si>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</si>
  <si>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</si>
  <si>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</si>
  <si>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</si>
  <si>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</si>
  <si>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</si>
  <si>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</si>
  <si>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</si>
  <si>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</si>
  <si>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</si>
  <si>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</si>
  <si>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</si>
  <si>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</si>
  <si>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</si>
  <si>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</si>
  <si>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</si>
  <si>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</si>
  <si>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</si>
  <si>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</si>
  <si>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</si>
  <si>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</si>
  <si>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</si>
  <si>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</si>
  <si>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</si>
  <si>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</si>
  <si>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</si>
  <si>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</si>
  <si>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</si>
  <si>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</si>
  <si>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</si>
  <si>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</si>
  <si>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</si>
  <si>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</si>
  <si>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</si>
  <si>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</si>
  <si>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</si>
  <si>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</si>
  <si>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</si>
  <si>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</si>
  <si>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</si>
  <si>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</si>
  <si>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</si>
  <si>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</si>
  <si>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</si>
  <si>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</si>
  <si>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</si>
  <si>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</si>
  <si>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</si>
  <si>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</si>
  <si>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</si>
  <si>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</si>
  <si>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</si>
  <si>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</si>
  <si>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</si>
  <si>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</si>
  <si>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</si>
  <si>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</si>
  <si>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</si>
  <si>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</si>
  <si>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</si>
  <si>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</si>
  <si>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</si>
  <si>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</si>
  <si>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</si>
  <si>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</si>
  <si>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</si>
  <si>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</si>
  <si>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</si>
  <si>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</si>
  <si>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</si>
  <si>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</si>
  <si>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</si>
  <si>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</si>
  <si>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</si>
  <si>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</si>
  <si>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</si>
  <si>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</si>
  <si>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</si>
  <si>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</si>
  <si>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</si>
  <si>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</si>
  <si>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</si>
  <si>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</si>
  <si>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</si>
  <si>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</si>
  <si>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</si>
  <si>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</si>
  <si>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</si>
  <si>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</si>
  <si>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</si>
  <si>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</si>
  <si>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</si>
  <si>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</si>
  <si>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</si>
  <si>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</si>
  <si>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</si>
  <si>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</si>
  <si>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</si>
  <si>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</si>
  <si>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</si>
  <si>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</si>
  <si>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</si>
  <si>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</si>
  <si>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</si>
  <si>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</si>
  <si>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</si>
  <si>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</si>
  <si>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</si>
  <si>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</si>
  <si>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</si>
  <si>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</si>
  <si>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</si>
  <si>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</si>
  <si>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</si>
  <si>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</si>
  <si>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</si>
  <si>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</si>
  <si>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</si>
  <si>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</si>
  <si>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</si>
  <si>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</si>
  <si>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</si>
  <si>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</si>
  <si>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</si>
  <si>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</si>
  <si>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</si>
  <si>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</si>
  <si>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</si>
  <si>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</si>
  <si>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</si>
  <si>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</si>
  <si>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</si>
  <si>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</si>
  <si>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</si>
  <si>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</si>
  <si>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</si>
  <si>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</si>
  <si>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</si>
  <si>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</si>
  <si>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</si>
  <si>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</si>
  <si>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</si>
  <si>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</si>
  <si>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</si>
  <si>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</si>
  <si>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</si>
  <si>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</si>
  <si>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</si>
  <si>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</si>
  <si>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</si>
  <si>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</si>
  <si>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</si>
  <si>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</si>
  <si>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</si>
  <si>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</si>
  <si>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</si>
  <si>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</si>
  <si>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</si>
  <si>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</si>
  <si>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</si>
  <si>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</si>
  <si>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</si>
  <si>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</si>
  <si>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</si>
  <si>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</si>
  <si>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</si>
  <si>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</si>
  <si>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</si>
  <si>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</si>
  <si>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</si>
  <si>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</si>
  <si>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</si>
  <si>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</si>
  <si>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</si>
  <si>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</si>
  <si>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</si>
  <si>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</si>
  <si>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</si>
  <si>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</si>
  <si>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</si>
  <si>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</si>
  <si>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</si>
  <si>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</si>
  <si>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</si>
  <si>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</si>
  <si>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</si>
  <si>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</si>
  <si>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</si>
  <si>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</si>
  <si>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</si>
  <si>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</si>
  <si>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</si>
  <si>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</si>
  <si>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</si>
  <si>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</si>
  <si>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</si>
  <si>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</si>
  <si>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</si>
  <si>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</si>
  <si>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</si>
  <si>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</si>
  <si>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</si>
  <si>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</si>
  <si>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</si>
  <si>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</si>
  <si>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</si>
  <si>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</si>
  <si>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</si>
  <si>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</si>
  <si>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</si>
  <si>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</si>
  <si>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</si>
  <si>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</si>
  <si>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</si>
  <si>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</si>
  <si>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</si>
  <si>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</si>
  <si>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</si>
  <si>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</si>
  <si>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</si>
  <si>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</si>
  <si>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</si>
  <si>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</si>
  <si>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</si>
  <si>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</si>
  <si>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</si>
  <si>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</si>
  <si>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</si>
  <si>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</si>
  <si>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</si>
  <si>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</si>
  <si>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</si>
  <si>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</si>
  <si>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</si>
  <si>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</si>
  <si>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</si>
  <si>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</si>
  <si>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</si>
  <si>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</si>
  <si>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</si>
  <si>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</si>
  <si>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</si>
  <si>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</si>
  <si>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</si>
  <si>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</si>
  <si>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</si>
  <si>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</si>
  <si>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</si>
  <si>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</si>
  <si>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</si>
  <si>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</si>
  <si>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</si>
  <si>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</si>
  <si>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</si>
  <si>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</si>
  <si>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</si>
  <si>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</si>
  <si>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</si>
  <si>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</si>
  <si>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</si>
  <si>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</si>
  <si>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</si>
  <si>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</si>
  <si>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</si>
  <si>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</si>
  <si>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</si>
  <si>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</si>
  <si>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</si>
  <si>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</si>
  <si>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</si>
  <si>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</si>
  <si>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</si>
  <si>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</si>
  <si>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</si>
  <si>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</si>
  <si>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</si>
  <si>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</si>
  <si>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</si>
  <si>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</si>
  <si>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</si>
  <si>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</si>
  <si>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</si>
  <si>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</si>
  <si>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</si>
  <si>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</si>
  <si>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</si>
  <si>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</si>
  <si>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</si>
  <si>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</si>
  <si>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</si>
  <si>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</si>
  <si>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</si>
  <si>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</si>
  <si>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</si>
  <si>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</si>
  <si>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</si>
  <si>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</si>
  <si>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</si>
  <si>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</si>
  <si>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</si>
  <si>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</si>
  <si>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</si>
  <si>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</si>
  <si>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</si>
  <si>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</si>
  <si>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</si>
  <si>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</si>
  <si>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</si>
  <si>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</si>
  <si>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</si>
  <si>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</si>
  <si>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</si>
  <si>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</si>
  <si>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</si>
  <si>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</si>
  <si>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</si>
  <si>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</si>
  <si>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</si>
  <si>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</si>
  <si>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</si>
  <si>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</si>
  <si>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</si>
  <si>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</si>
  <si>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</si>
  <si>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</si>
  <si>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</si>
  <si>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</si>
  <si>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</si>
  <si>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</si>
  <si>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</si>
  <si>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</si>
  <si>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</si>
  <si>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</si>
  <si>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</si>
  <si>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</si>
  <si>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</si>
  <si>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</si>
  <si>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</si>
  <si>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</si>
  <si>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</si>
  <si>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</si>
  <si>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</si>
  <si>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</si>
  <si>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</si>
  <si>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</si>
  <si>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</si>
  <si>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</si>
  <si>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</si>
  <si>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</si>
  <si>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</si>
  <si>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</si>
  <si>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</si>
  <si>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</si>
  <si>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</si>
  <si>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</si>
  <si>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</si>
  <si>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</si>
  <si>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</si>
  <si>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</si>
  <si>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</si>
  <si>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</si>
  <si>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</si>
  <si>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</si>
  <si>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</si>
  <si>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</si>
  <si>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</si>
  <si>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</si>
  <si>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</si>
  <si>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</si>
  <si>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</si>
  <si>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</si>
  <si>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</si>
  <si>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</si>
  <si>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</si>
  <si>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</si>
  <si>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</si>
  <si>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</si>
  <si>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</si>
  <si>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</si>
  <si>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</si>
  <si>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</si>
  <si>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</si>
  <si>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</si>
  <si>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</si>
  <si>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</si>
  <si>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</si>
  <si>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</si>
  <si>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</si>
  <si>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</si>
  <si>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</si>
  <si>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</si>
  <si>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</si>
  <si>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</si>
  <si>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</si>
  <si>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</si>
  <si>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</si>
  <si>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</si>
  <si>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</si>
  <si>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</si>
  <si>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</si>
  <si>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</si>
  <si>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</si>
  <si>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</si>
  <si>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</si>
  <si>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</si>
  <si>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</si>
  <si>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</si>
  <si>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</si>
  <si>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</si>
  <si>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</si>
  <si>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</si>
  <si>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</si>
  <si>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</si>
  <si>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</si>
  <si>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</si>
  <si>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</si>
  <si>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</si>
  <si>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</si>
  <si>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</si>
  <si>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</si>
  <si>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</si>
  <si>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</si>
  <si>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</si>
  <si>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</si>
  <si>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</si>
  <si>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</si>
  <si>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</si>
  <si>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</si>
  <si>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</si>
  <si>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</si>
  <si>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</si>
  <si>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</si>
  <si>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</si>
  <si>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</si>
  <si>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</si>
  <si>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</si>
  <si>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</si>
  <si>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</si>
  <si>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</si>
  <si>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</si>
  <si>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</si>
  <si>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</si>
  <si>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</si>
  <si>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</si>
  <si>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</si>
  <si>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</si>
  <si>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</si>
  <si>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</si>
  <si>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</si>
  <si>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</si>
  <si>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</si>
  <si>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</si>
  <si>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</si>
  <si>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</si>
  <si>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</si>
  <si>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</si>
  <si>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</si>
  <si>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</si>
  <si>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</si>
  <si>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</si>
  <si>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</si>
  <si>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</si>
  <si>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</si>
  <si>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</si>
  <si>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</si>
  <si>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</si>
  <si>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</si>
  <si>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</si>
  <si>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</si>
  <si>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</si>
  <si>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</si>
  <si>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</si>
  <si>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</si>
  <si>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</si>
  <si>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</si>
  <si>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</si>
  <si>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</si>
  <si>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</si>
  <si>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</si>
  <si>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</si>
  <si>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</si>
  <si>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</si>
  <si>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</si>
  <si>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</si>
  <si>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</si>
  <si>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</si>
  <si>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</si>
  <si>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</si>
  <si>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</si>
  <si>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</si>
  <si>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</si>
  <si>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</si>
  <si>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</si>
  <si>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</si>
  <si>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</si>
  <si>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</si>
  <si>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</si>
  <si>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</si>
  <si>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</si>
  <si>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</si>
  <si>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</si>
  <si>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</si>
  <si>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</si>
  <si>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</si>
  <si>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</si>
  <si>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</si>
  <si>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</si>
  <si>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</si>
  <si>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</si>
  <si>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</si>
  <si>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</si>
  <si>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</si>
  <si>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</si>
  <si>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</si>
  <si>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</si>
  <si>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</si>
  <si>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</si>
  <si>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</si>
  <si>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</si>
  <si>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</si>
  <si>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</si>
  <si>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</si>
  <si>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</si>
  <si>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</si>
  <si>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</si>
  <si>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</si>
  <si>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</si>
  <si>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</si>
  <si>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</si>
  <si>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</si>
  <si>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</si>
  <si>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</si>
  <si>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</si>
  <si>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</si>
  <si>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</si>
  <si>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</si>
  <si>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</si>
  <si>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</si>
  <si>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</si>
  <si>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</si>
  <si>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</si>
  <si>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</si>
  <si>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</si>
  <si>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</si>
  <si>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</si>
  <si>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</si>
  <si>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</si>
  <si>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</si>
  <si>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</si>
  <si>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</si>
  <si>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</si>
  <si>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</si>
  <si>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</si>
  <si>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</si>
  <si>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</si>
  <si>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</si>
  <si>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</si>
  <si>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</si>
  <si>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</si>
  <si>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</si>
  <si>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</si>
  <si>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</si>
  <si>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</si>
  <si>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</si>
  <si>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</si>
  <si>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</si>
  <si>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</si>
  <si>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</si>
  <si>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</si>
  <si>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</si>
  <si>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</si>
  <si>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</si>
  <si>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</si>
  <si>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</si>
  <si>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</si>
  <si>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</si>
  <si>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</si>
  <si>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</si>
  <si>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</si>
  <si>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</si>
  <si>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</si>
  <si>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</si>
  <si>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</si>
  <si>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</si>
  <si>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</si>
  <si>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</si>
  <si>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</si>
  <si>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</si>
  <si>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</si>
  <si>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</si>
  <si>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</si>
  <si>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</si>
  <si>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</si>
  <si>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</si>
  <si>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</si>
  <si>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</si>
  <si>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</si>
  <si>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</si>
  <si>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</si>
  <si>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</si>
  <si>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</si>
  <si>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</si>
  <si>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</si>
  <si>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</si>
  <si>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</si>
  <si>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</si>
  <si>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</si>
  <si>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</si>
  <si>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</si>
  <si>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</si>
  <si>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</si>
  <si>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</si>
  <si>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</si>
  <si>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</si>
  <si>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</si>
  <si>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</si>
  <si>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</si>
  <si>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</si>
  <si>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</si>
  <si>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</si>
  <si>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</si>
  <si>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</si>
  <si>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</si>
  <si>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</si>
  <si>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</si>
  <si>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</si>
  <si>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</si>
  <si>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</si>
  <si>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</si>
  <si>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</si>
  <si>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</si>
  <si>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</si>
  <si>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</si>
  <si>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</si>
  <si>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</si>
  <si>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</si>
  <si>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</si>
  <si>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</si>
  <si>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</si>
  <si>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</si>
  <si>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</si>
  <si>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</si>
  <si>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</si>
  <si>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</si>
  <si>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</si>
  <si>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</si>
  <si>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</si>
  <si>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</si>
  <si>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</si>
  <si>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</si>
  <si>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</si>
  <si>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</si>
  <si>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</si>
  <si>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</si>
  <si>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</si>
  <si>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</si>
  <si>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</si>
  <si>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</si>
  <si>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</si>
  <si>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</si>
  <si>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</si>
  <si>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</si>
  <si>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</si>
  <si>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</si>
  <si>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</si>
  <si>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</si>
  <si>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</si>
  <si>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</si>
  <si>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</si>
  <si>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</si>
  <si>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</si>
  <si>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</si>
  <si>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</si>
  <si>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</si>
  <si>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</si>
  <si>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</si>
  <si>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</si>
  <si>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</si>
  <si>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</si>
  <si>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</si>
  <si>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</si>
  <si>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</si>
  <si>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</si>
  <si>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</si>
  <si>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</si>
  <si>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</si>
  <si>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</si>
  <si>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</si>
  <si>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</si>
  <si>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</si>
  <si>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</si>
  <si>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</si>
  <si>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</si>
  <si>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</si>
  <si>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</si>
  <si>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</si>
  <si>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</si>
  <si>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</si>
  <si>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</si>
  <si>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</si>
  <si>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</si>
  <si>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</si>
  <si>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</si>
  <si>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</si>
  <si>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</si>
  <si>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</si>
  <si>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</si>
  <si>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</si>
  <si>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</si>
  <si>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</si>
  <si>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</si>
  <si>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</si>
  <si>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</si>
  <si>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</si>
  <si>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</si>
  <si>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</si>
  <si>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</si>
  <si>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</si>
  <si>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</si>
  <si>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</si>
  <si>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</si>
  <si>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</si>
  <si>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</si>
  <si>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</si>
  <si>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</si>
  <si>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</si>
  <si>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</si>
  <si>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</si>
  <si>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</si>
  <si>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</si>
  <si>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</si>
  <si>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</si>
  <si>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</si>
  <si>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</si>
  <si>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</si>
  <si>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</si>
  <si>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</si>
  <si>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</si>
  <si>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</si>
  <si>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</si>
  <si>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</si>
  <si>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</si>
  <si>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</si>
  <si>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</si>
  <si>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</si>
  <si>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</si>
  <si>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</si>
  <si>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</si>
  <si>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</si>
  <si>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</si>
  <si>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</si>
  <si>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</si>
  <si>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</si>
  <si>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</si>
  <si>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</si>
  <si>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</si>
  <si>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</si>
  <si>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</si>
  <si>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</si>
  <si>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</si>
  <si>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</si>
  <si>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</si>
  <si>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</si>
  <si>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</si>
  <si>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</si>
  <si>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</si>
  <si>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</si>
  <si>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</si>
  <si>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</si>
  <si>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</si>
  <si>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</si>
  <si>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</si>
  <si>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</si>
  <si>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</si>
  <si>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</si>
  <si>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</si>
  <si>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</si>
  <si>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</si>
  <si>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</si>
  <si>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</si>
  <si>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</si>
  <si>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</si>
  <si>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</si>
  <si>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</si>
  <si>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</si>
  <si>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</si>
  <si>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</si>
  <si>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</si>
  <si>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</si>
  <si>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</si>
  <si>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</si>
  <si>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</si>
  <si>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</si>
  <si>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</si>
  <si>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</si>
  <si>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</si>
  <si>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</si>
  <si>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</si>
  <si>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</si>
  <si>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</si>
  <si>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</si>
  <si>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</si>
  <si>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</si>
  <si>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</si>
  <si>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</si>
  <si>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</si>
  <si>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</si>
  <si>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</si>
  <si>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</si>
  <si>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</si>
  <si>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</si>
  <si>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</si>
  <si>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</si>
  <si>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</si>
  <si>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</si>
  <si>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</si>
  <si>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</si>
  <si>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</si>
  <si>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</si>
  <si>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</si>
  <si>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</si>
  <si>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</si>
  <si>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</si>
  <si>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</si>
  <si>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</si>
  <si>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</si>
  <si>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</si>
  <si>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</si>
  <si>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</si>
  <si>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</si>
  <si>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</si>
  <si>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</si>
  <si>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</si>
  <si>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</si>
  <si>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</si>
  <si>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</si>
  <si>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</si>
  <si>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</si>
  <si>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</si>
  <si>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</si>
  <si>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</si>
  <si>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</si>
  <si>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</si>
  <si>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</si>
  <si>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</si>
  <si>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</si>
  <si>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</si>
  <si>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</si>
  <si>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</si>
  <si>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</si>
  <si>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</si>
  <si>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</si>
  <si>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</si>
  <si>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</si>
  <si>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</si>
  <si>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</si>
  <si>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</si>
  <si>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</si>
  <si>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</si>
  <si>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</si>
  <si>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</si>
  <si>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</si>
  <si>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</si>
  <si>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</si>
  <si>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</si>
  <si>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</si>
  <si>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</si>
  <si>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</si>
  <si>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</si>
  <si>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</si>
  <si>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</si>
  <si>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</si>
  <si>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</si>
  <si>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</si>
  <si>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</si>
  <si>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</si>
  <si>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</si>
  <si>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</si>
  <si>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</si>
  <si>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</si>
  <si>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</si>
  <si>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</si>
  <si>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</si>
  <si>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</si>
  <si>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</si>
  <si>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</si>
  <si>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</si>
  <si>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</si>
  <si>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</si>
  <si>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</si>
  <si>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</si>
  <si>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</si>
  <si>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</si>
  <si>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</si>
  <si>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</si>
  <si>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</si>
  <si>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</si>
  <si>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</si>
  <si>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</si>
  <si>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</si>
  <si>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</si>
  <si>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</si>
  <si>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</si>
  <si>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</si>
  <si>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</si>
  <si>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</si>
  <si>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</si>
  <si>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</si>
  <si>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</si>
  <si>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</si>
  <si>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</si>
  <si>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</si>
  <si>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</si>
  <si>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</si>
  <si>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</si>
  <si>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</si>
  <si>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</si>
  <si>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</si>
  <si>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</si>
  <si>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</si>
  <si>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</si>
  <si>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</si>
  <si>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</si>
  <si>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</si>
  <si>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</si>
  <si>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</si>
  <si>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</si>
  <si>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</si>
  <si>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</si>
  <si>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</si>
  <si>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</si>
  <si>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</si>
  <si>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</si>
  <si>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</si>
  <si>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</si>
  <si>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</si>
  <si>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</si>
  <si>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</si>
  <si>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</si>
  <si>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</si>
  <si>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</si>
  <si>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</si>
  <si>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</si>
  <si>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</si>
  <si>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</si>
  <si>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</si>
  <si>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</si>
  <si>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</si>
  <si>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</si>
  <si>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</si>
  <si>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</si>
  <si>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</si>
  <si>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</si>
  <si>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</si>
  <si>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</si>
  <si>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</si>
  <si>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</si>
  <si>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</si>
  <si>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</si>
  <si>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</si>
  <si>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</si>
  <si>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</si>
  <si>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</si>
  <si>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</si>
  <si>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</si>
  <si>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</si>
  <si>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</si>
  <si>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</si>
  <si>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</si>
  <si>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</si>
  <si>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</si>
  <si>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</si>
  <si>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</si>
  <si>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</si>
  <si>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</si>
  <si>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</si>
  <si>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</si>
  <si>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</si>
  <si>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</si>
  <si>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</si>
  <si>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</si>
  <si>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</si>
  <si>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</si>
  <si>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</si>
  <si>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</si>
  <si>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</si>
  <si>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</si>
  <si>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</si>
  <si>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</si>
  <si>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</si>
  <si>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</si>
  <si>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</si>
  <si>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</si>
  <si>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</si>
  <si>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</si>
  <si>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</si>
  <si>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</si>
  <si>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</si>
  <si>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</si>
  <si>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</si>
  <si>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</si>
  <si>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</si>
  <si>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</si>
  <si>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</si>
  <si>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</si>
  <si>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</si>
  <si>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</si>
  <si>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</si>
  <si>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</si>
  <si>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</si>
  <si>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</si>
  <si>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</si>
  <si>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</si>
  <si>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</si>
  <si>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</si>
  <si>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</si>
  <si>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</si>
  <si>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</si>
  <si>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</si>
  <si>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</si>
  <si>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</si>
  <si>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</si>
  <si>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</si>
  <si>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</si>
  <si>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</si>
  <si>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</si>
  <si>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</si>
  <si>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</si>
  <si>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</si>
  <si>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</si>
  <si>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</si>
  <si>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</si>
  <si>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</si>
  <si>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</si>
  <si>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</si>
  <si>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</si>
  <si>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</si>
  <si>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</si>
  <si>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</si>
  <si>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</si>
  <si>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</si>
  <si>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</si>
  <si>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</si>
  <si>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</si>
  <si>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</si>
  <si>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</si>
  <si>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</si>
  <si>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</si>
  <si>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</si>
  <si>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</si>
  <si>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</si>
  <si>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</si>
  <si>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</si>
  <si>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</si>
  <si>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</si>
  <si>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</si>
  <si>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</si>
  <si>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</si>
  <si>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</si>
  <si>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</si>
  <si>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</si>
  <si>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</si>
  <si>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</si>
  <si>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</si>
  <si>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</si>
  <si>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</si>
  <si>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</si>
  <si>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</si>
  <si>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</si>
  <si>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</si>
  <si>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</si>
  <si>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</si>
  <si>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</si>
  <si>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</si>
  <si>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</si>
  <si>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</si>
  <si>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</si>
  <si>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</si>
  <si>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</si>
  <si>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</si>
  <si>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</si>
  <si>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</si>
  <si>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</si>
  <si>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</si>
  <si>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</si>
  <si>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</si>
  <si>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</si>
  <si>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</si>
  <si>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</si>
  <si>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</si>
  <si>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</si>
  <si>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</si>
  <si>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</si>
  <si>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</si>
  <si>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</si>
  <si>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</si>
  <si>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</si>
  <si>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</si>
  <si>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</si>
  <si>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</si>
  <si>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</si>
  <si>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</si>
  <si>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</si>
  <si>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</si>
  <si>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</si>
  <si>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</si>
  <si>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</si>
  <si>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</si>
  <si>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</si>
  <si>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</si>
  <si>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</si>
  <si>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</si>
  <si>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</si>
  <si>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</si>
  <si>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</si>
  <si>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</si>
  <si>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</si>
  <si>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</si>
  <si>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</si>
  <si>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</si>
  <si>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</si>
  <si>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</si>
  <si>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</si>
  <si>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</si>
  <si>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</si>
  <si>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</si>
  <si>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</si>
  <si>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</si>
  <si>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</si>
  <si>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</si>
  <si>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</si>
  <si>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</si>
  <si>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</si>
  <si>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</si>
  <si>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</si>
  <si>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</si>
  <si>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</si>
  <si>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</si>
  <si>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</si>
  <si>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</si>
  <si>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</si>
  <si>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</si>
  <si>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</si>
  <si>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</si>
  <si>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</si>
  <si>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</si>
  <si>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</si>
  <si>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</si>
  <si>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</si>
  <si>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</si>
  <si>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</si>
  <si>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</si>
  <si>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</si>
  <si>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</si>
  <si>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</si>
  <si>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</si>
  <si>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</si>
  <si>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</si>
  <si>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</si>
  <si>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</si>
  <si>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</si>
  <si>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</si>
  <si>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</si>
  <si>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</si>
  <si>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</si>
  <si>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</si>
  <si>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</si>
  <si>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</si>
  <si>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</si>
  <si>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</si>
  <si>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</si>
  <si>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</si>
  <si>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</si>
  <si>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</si>
  <si>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</si>
  <si>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</si>
  <si>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</si>
  <si>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</si>
  <si>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</si>
  <si>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</si>
  <si>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</si>
  <si>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</si>
  <si>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</si>
  <si>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</si>
  <si>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</si>
  <si>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</si>
  <si>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</si>
  <si>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</si>
  <si>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</si>
  <si>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</si>
  <si>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</si>
  <si>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</si>
  <si>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</si>
  <si>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</si>
  <si>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</si>
  <si>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</si>
  <si>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</si>
  <si>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</si>
  <si>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</si>
  <si>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</si>
  <si>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</si>
  <si>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</si>
  <si>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</si>
  <si>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</si>
  <si>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</si>
  <si>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</si>
  <si>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</si>
  <si>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</si>
  <si>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</si>
  <si>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</si>
  <si>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</si>
  <si>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</si>
  <si>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</si>
  <si>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</si>
  <si>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</si>
  <si>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</si>
  <si>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</si>
  <si>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</si>
  <si>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</si>
  <si>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</si>
  <si>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</si>
  <si>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</si>
  <si>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</si>
  <si>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</si>
  <si>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</si>
  <si>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</si>
  <si>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</si>
  <si>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</si>
  <si>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</si>
  <si>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</si>
  <si>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</si>
  <si>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</si>
  <si>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</si>
  <si>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</si>
  <si>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</si>
  <si>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</si>
  <si>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</si>
  <si>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</si>
  <si>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</si>
  <si>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</si>
  <si>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</si>
  <si>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</si>
  <si>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</si>
  <si>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</si>
  <si>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</si>
  <si>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</si>
  <si>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</si>
  <si>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</si>
  <si>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</si>
  <si>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</si>
  <si>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</si>
  <si>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</si>
  <si>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</si>
  <si>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</si>
  <si>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</si>
  <si>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</si>
  <si>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</si>
  <si>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</si>
  <si>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</si>
  <si>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</si>
  <si>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</si>
  <si>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</si>
  <si>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</si>
  <si>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</si>
  <si>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</si>
  <si>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</si>
  <si>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</si>
  <si>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</si>
  <si>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</si>
  <si>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</si>
  <si>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</si>
  <si>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</si>
  <si>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</si>
  <si>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</si>
  <si>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</si>
  <si>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</si>
  <si>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</si>
  <si>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</si>
  <si>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</si>
  <si>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</si>
  <si>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</si>
  <si>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</si>
  <si>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</si>
  <si>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</si>
  <si>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</si>
  <si>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</si>
  <si>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</si>
  <si>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</si>
  <si>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</si>
  <si>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</si>
  <si>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</si>
  <si>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</si>
  <si>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</si>
  <si>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</si>
  <si>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</si>
  <si>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</si>
  <si>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</si>
  <si>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</si>
  <si>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</si>
  <si>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</si>
  <si>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</si>
  <si>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</si>
  <si>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</si>
  <si>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</si>
  <si>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</si>
  <si>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</si>
  <si>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</si>
  <si>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</si>
  <si>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</si>
  <si>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</si>
  <si>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</si>
  <si>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</si>
  <si>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</si>
  <si>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</si>
  <si>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</si>
  <si>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</si>
  <si>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</si>
  <si>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</si>
  <si>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</si>
  <si>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</si>
  <si>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</si>
  <si>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</si>
  <si>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</si>
  <si>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</si>
  <si>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</si>
  <si>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</si>
  <si>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</si>
  <si>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</si>
  <si>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</si>
  <si>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</si>
  <si>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</si>
  <si>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</si>
  <si>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</si>
  <si>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</si>
  <si>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</si>
  <si>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</si>
  <si>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</si>
  <si>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</si>
  <si>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</si>
  <si>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</si>
  <si>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</si>
  <si>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</si>
  <si>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</si>
  <si>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</si>
  <si>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</si>
  <si>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</si>
  <si>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</si>
  <si>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</si>
  <si>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</si>
  <si>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</si>
  <si>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</si>
  <si>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</si>
  <si>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</si>
  <si>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</si>
  <si>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</si>
  <si>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</si>
  <si>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</si>
  <si>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</si>
  <si>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</si>
  <si>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</si>
  <si>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</si>
  <si>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</si>
  <si>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</si>
  <si>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</si>
  <si>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</si>
  <si>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</si>
  <si>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</si>
  <si>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</si>
  <si>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</si>
  <si>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</si>
  <si>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</si>
  <si>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</si>
  <si>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</si>
  <si>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</si>
  <si>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</si>
  <si>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</si>
  <si>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</si>
  <si>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</si>
  <si>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</si>
  <si>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</si>
  <si>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</si>
  <si>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</si>
  <si>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</si>
  <si>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</si>
  <si>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</si>
  <si>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</si>
  <si>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</si>
  <si>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</si>
  <si>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</si>
  <si>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</si>
  <si>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</si>
  <si>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</si>
  <si>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</si>
  <si>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</si>
  <si>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</si>
  <si>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</si>
  <si>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</si>
  <si>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</si>
  <si>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</si>
  <si>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</si>
  <si>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</si>
  <si>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</si>
  <si>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</si>
  <si>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</si>
  <si>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</si>
  <si>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</si>
  <si>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</si>
  <si>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</si>
  <si>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</si>
  <si>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</si>
  <si>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</si>
  <si>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</si>
  <si>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</si>
  <si>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</si>
  <si>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</si>
  <si>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</si>
  <si>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</si>
  <si>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</si>
  <si>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</si>
  <si>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</si>
  <si>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</si>
  <si>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</si>
  <si>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</si>
  <si>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</si>
  <si>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</si>
  <si>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</si>
  <si>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</si>
  <si>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</si>
  <si>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</si>
  <si>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</si>
  <si>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</si>
  <si>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</si>
  <si>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</si>
  <si>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</si>
  <si>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</si>
  <si>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</si>
  <si>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</si>
  <si>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</si>
  <si>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</si>
  <si>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</si>
  <si>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</si>
  <si>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</si>
  <si>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</si>
  <si>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</si>
  <si>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</si>
  <si>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</si>
  <si>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</si>
  <si>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</si>
  <si>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</si>
  <si>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</si>
  <si>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</si>
  <si>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</si>
  <si>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</si>
  <si>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</si>
  <si>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</si>
  <si>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</si>
  <si>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</si>
  <si>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</si>
  <si>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</si>
  <si>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</si>
  <si>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</si>
  <si>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</si>
  <si>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</si>
  <si>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</si>
  <si>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</si>
  <si>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</si>
  <si>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</si>
  <si>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</si>
  <si>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</si>
  <si>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</si>
  <si>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</si>
  <si>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</si>
  <si>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</si>
  <si>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</si>
  <si>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</si>
  <si>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</si>
  <si>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</si>
  <si>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</si>
  <si>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</si>
  <si>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</si>
  <si>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</si>
  <si>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</si>
  <si>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</si>
  <si>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</si>
  <si>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</si>
  <si>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</si>
  <si>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</si>
  <si>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</si>
  <si>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</si>
  <si>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</si>
  <si>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</si>
  <si>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</si>
  <si>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</si>
  <si>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</si>
  <si>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</si>
  <si>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</si>
  <si>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</si>
  <si>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</si>
  <si>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</si>
  <si>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</si>
  <si>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</si>
  <si>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</si>
  <si>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</si>
  <si>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</si>
  <si>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</si>
  <si>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</si>
  <si>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</si>
  <si>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</si>
  <si>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</si>
  <si>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</si>
  <si>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</si>
  <si>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</si>
  <si>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</si>
  <si>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</si>
  <si>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</si>
  <si>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</si>
  <si>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</si>
  <si>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</si>
  <si>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</si>
  <si>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</si>
  <si>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</si>
  <si>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</si>
  <si>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</si>
  <si>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</si>
  <si>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</si>
  <si>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</si>
  <si>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</si>
  <si>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</si>
  <si>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</si>
  <si>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</si>
  <si>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</si>
  <si>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</si>
  <si>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</si>
  <si>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</si>
  <si>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</si>
  <si>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</si>
  <si>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</si>
  <si>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</si>
  <si>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</si>
  <si>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</si>
  <si>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</si>
  <si>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</si>
  <si>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</si>
  <si>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</si>
  <si>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</si>
  <si>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</si>
  <si>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</si>
  <si>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</si>
  <si>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</si>
  <si>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</si>
  <si>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</si>
  <si>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</si>
  <si>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</si>
  <si>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</si>
  <si>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</si>
  <si>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</si>
  <si>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</si>
  <si>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</si>
  <si>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</si>
  <si>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</si>
  <si>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</si>
  <si>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</si>
  <si>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</si>
  <si>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</si>
  <si>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</si>
  <si>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</si>
  <si>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</si>
  <si>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</si>
  <si>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</si>
  <si>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</si>
  <si>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</si>
  <si>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</si>
  <si>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</si>
  <si>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</si>
  <si>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</si>
  <si>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</si>
  <si>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</si>
  <si>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</si>
  <si>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</si>
  <si>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</si>
  <si>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</si>
  <si>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</si>
  <si>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</si>
  <si>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</si>
  <si>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</si>
  <si>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</si>
  <si>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</si>
  <si>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</si>
  <si>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</si>
  <si>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</si>
  <si>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</si>
  <si>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</si>
  <si>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</si>
  <si>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</si>
  <si>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</si>
  <si>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</si>
  <si>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</si>
  <si>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</si>
  <si>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</si>
  <si>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</si>
  <si>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</si>
  <si>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</si>
  <si>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</si>
  <si>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</si>
  <si>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</si>
  <si>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</si>
  <si>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</si>
  <si>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</si>
  <si>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</si>
  <si>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</si>
  <si>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</si>
  <si>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</si>
  <si>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</si>
  <si>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</si>
  <si>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</si>
  <si>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</si>
  <si>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</si>
  <si>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</si>
  <si>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</si>
  <si>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</si>
  <si>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</si>
  <si>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</si>
  <si>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</si>
  <si>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</si>
  <si>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</si>
  <si>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</si>
  <si>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</si>
  <si>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</si>
  <si>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</si>
  <si>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</si>
  <si>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</si>
  <si>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</si>
  <si>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</si>
  <si>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</si>
  <si>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</si>
  <si>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</si>
  <si>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</si>
  <si>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</si>
  <si>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</si>
  <si>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</si>
  <si>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</si>
  <si>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</si>
  <si>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</si>
  <si>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</si>
  <si>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</si>
  <si>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</si>
  <si>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</si>
  <si>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</si>
  <si>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</si>
  <si>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</si>
  <si>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</si>
  <si>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</si>
  <si>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</si>
  <si>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</si>
  <si>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</si>
  <si>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</si>
  <si>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</si>
  <si>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</si>
  <si>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</si>
  <si>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</si>
  <si>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</si>
  <si>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</si>
  <si>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</si>
  <si>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</si>
  <si>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</si>
  <si>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</si>
  <si>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</si>
  <si>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</si>
  <si>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</si>
  <si>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</si>
  <si>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</si>
  <si>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</si>
  <si>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</si>
  <si>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</si>
  <si>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</si>
  <si>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</si>
  <si>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</si>
  <si>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</si>
  <si>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</si>
  <si>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</si>
  <si>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</si>
  <si>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</si>
  <si>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</si>
  <si>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</si>
  <si>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</si>
  <si>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</si>
  <si>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</si>
  <si>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</si>
  <si>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</si>
  <si>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</si>
  <si>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</si>
  <si>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</si>
  <si>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</si>
  <si>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</si>
  <si>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</si>
  <si>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</si>
  <si>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</si>
  <si>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</si>
  <si>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</si>
  <si>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</si>
  <si>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</si>
  <si>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</si>
  <si>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</si>
  <si>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</si>
  <si>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</si>
  <si>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</si>
  <si>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</si>
  <si>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</si>
  <si>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</si>
  <si>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</si>
  <si>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</si>
  <si>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</si>
  <si>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</si>
  <si>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</si>
  <si>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</si>
  <si>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</si>
  <si>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</si>
  <si>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</si>
  <si>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</si>
  <si>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</si>
  <si>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</si>
  <si>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</si>
  <si>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</si>
  <si>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</si>
  <si>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</si>
  <si>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</si>
  <si>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</si>
  <si>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</si>
  <si>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</si>
  <si>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</si>
  <si>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</si>
  <si>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</si>
  <si>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</si>
  <si>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</si>
  <si>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</si>
  <si>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</si>
  <si>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</si>
  <si>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</si>
  <si>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</si>
  <si>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</si>
  <si>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</si>
  <si>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</si>
  <si>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</si>
  <si>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</si>
  <si>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</si>
  <si>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</si>
  <si>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</si>
  <si>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</si>
  <si>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</si>
  <si>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</si>
  <si>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</si>
  <si>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</si>
  <si>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</si>
  <si>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</si>
  <si>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</si>
  <si>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</si>
  <si>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</si>
  <si>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</si>
  <si>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</si>
  <si>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</si>
  <si>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</si>
  <si>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</si>
  <si>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</si>
  <si>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</si>
  <si>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</si>
  <si>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</si>
  <si>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</si>
  <si>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</si>
  <si>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</si>
  <si>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</si>
  <si>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</si>
  <si>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</si>
  <si>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</si>
  <si>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</si>
  <si>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</si>
  <si>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</si>
  <si>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</si>
  <si>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</si>
  <si>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</si>
  <si>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</si>
  <si>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</si>
  <si>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</si>
  <si>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</si>
  <si>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</si>
  <si>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</si>
  <si>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</si>
  <si>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</si>
  <si>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</si>
  <si>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</si>
  <si>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</si>
  <si>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</si>
  <si>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</si>
  <si>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</si>
  <si>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</si>
  <si>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</si>
  <si>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</si>
  <si>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</si>
  <si>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</si>
  <si>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</si>
  <si>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</si>
  <si>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</si>
  <si>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</si>
  <si>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</si>
  <si>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</si>
  <si>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</si>
  <si>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</si>
  <si>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</si>
  <si>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</si>
  <si>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</si>
  <si>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</si>
  <si>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</si>
  <si>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</si>
  <si>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</si>
  <si>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</si>
  <si>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</si>
  <si>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</si>
  <si>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</si>
  <si>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</si>
  <si>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</si>
  <si>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</si>
  <si>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</si>
  <si>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</si>
  <si>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</si>
  <si>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</si>
  <si>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</si>
  <si>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</si>
  <si>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</si>
  <si>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</si>
  <si>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</si>
  <si>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</si>
  <si>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</si>
  <si>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</si>
  <si>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</si>
  <si>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</si>
  <si>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</si>
  <si>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</si>
  <si>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</si>
  <si>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</si>
  <si>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</si>
  <si>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</si>
  <si>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</si>
  <si>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</si>
  <si>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</si>
  <si>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</si>
  <si>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</si>
  <si>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</si>
  <si>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</si>
  <si>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</si>
  <si>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</si>
  <si>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</si>
  <si>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</si>
  <si>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</si>
  <si>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</si>
  <si>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</si>
  <si>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</si>
  <si>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</si>
  <si>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</si>
  <si>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</si>
  <si>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</si>
  <si>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</si>
  <si>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</si>
  <si>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</si>
  <si>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</si>
  <si>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</si>
  <si>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</si>
  <si>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</si>
  <si>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</si>
  <si>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</si>
  <si>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</si>
  <si>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</si>
  <si>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</si>
  <si>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</si>
  <si>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</si>
  <si>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</si>
  <si>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</si>
  <si>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</si>
  <si>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</si>
  <si>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</si>
  <si>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</si>
  <si>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</si>
  <si>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</si>
  <si>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</si>
  <si>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</si>
  <si>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</si>
  <si>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</si>
  <si>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</si>
  <si>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</si>
  <si>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</si>
  <si>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</si>
  <si>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</si>
  <si>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</si>
  <si>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</si>
  <si>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</si>
  <si>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</si>
  <si>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</si>
  <si>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</si>
  <si>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</si>
  <si>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</si>
  <si>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</si>
  <si>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</si>
  <si>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</si>
  <si>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</si>
  <si>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</si>
  <si>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</si>
  <si>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</si>
  <si>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</si>
  <si>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</si>
  <si>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</si>
  <si>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</si>
  <si>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</si>
  <si>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</si>
  <si>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</si>
  <si>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</si>
  <si>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</si>
  <si>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</si>
  <si>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</si>
  <si>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</si>
  <si>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</si>
  <si>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</si>
  <si>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</si>
  <si>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</si>
  <si>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</si>
  <si>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</si>
  <si>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</si>
  <si>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</si>
  <si>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</si>
  <si>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</si>
  <si>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</si>
  <si>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</si>
  <si>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</si>
  <si>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</si>
  <si>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</si>
  <si>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</si>
  <si>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</si>
  <si>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</si>
  <si>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</si>
  <si>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</si>
  <si>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</si>
  <si>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</si>
  <si>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</si>
  <si>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</si>
  <si>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</si>
  <si>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</si>
  <si>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</si>
  <si>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</si>
  <si>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</si>
  <si>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</si>
  <si>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</si>
  <si>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</si>
  <si>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</si>
  <si>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</si>
  <si>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</si>
  <si>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</si>
  <si>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</si>
  <si>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</si>
  <si>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</si>
  <si>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</si>
  <si>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</si>
  <si>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</si>
  <si>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</si>
  <si>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</si>
  <si>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</si>
  <si>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</si>
  <si>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</si>
  <si>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</si>
  <si>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</si>
  <si>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</si>
  <si>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</si>
  <si>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</si>
  <si>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</si>
  <si>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</si>
  <si>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</si>
  <si>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</si>
  <si>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</si>
  <si>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</si>
  <si>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</si>
  <si>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</si>
  <si>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</si>
  <si>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</si>
  <si>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</si>
  <si>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</si>
  <si>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</si>
  <si>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</si>
  <si>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</si>
  <si>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</si>
  <si>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</si>
  <si>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</si>
  <si>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</si>
  <si>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</si>
  <si>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</si>
  <si>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</si>
  <si>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</si>
  <si>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</si>
  <si>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</si>
  <si>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</si>
  <si>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</si>
  <si>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</si>
  <si>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</si>
  <si>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</si>
  <si>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</si>
  <si>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</si>
  <si>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</si>
  <si>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</si>
  <si>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</si>
  <si>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</si>
  <si>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</si>
  <si>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</si>
  <si>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</si>
  <si>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</si>
  <si>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</si>
  <si>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</si>
  <si>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</si>
  <si>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</si>
  <si>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</si>
  <si>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</si>
  <si>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</si>
  <si>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</si>
  <si>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</si>
  <si>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</si>
  <si>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</si>
  <si>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</si>
  <si>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</si>
  <si>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</si>
  <si>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</si>
  <si>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</si>
  <si>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</si>
  <si>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</si>
  <si>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</si>
  <si>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</si>
  <si>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</si>
  <si>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</si>
  <si>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</si>
  <si>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</si>
  <si>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</si>
  <si>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</si>
  <si>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</si>
  <si>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</si>
  <si>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</si>
  <si>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</si>
  <si>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</si>
  <si>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</si>
  <si>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</si>
  <si>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</si>
  <si>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</si>
  <si>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</si>
  <si>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</si>
  <si>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</si>
  <si>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</si>
  <si>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</si>
  <si>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</si>
  <si>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</si>
  <si>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</si>
  <si>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</si>
  <si>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</si>
  <si>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</si>
  <si>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</si>
  <si>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</si>
  <si>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</si>
  <si>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</si>
  <si>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</si>
  <si>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</si>
  <si>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</si>
  <si>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</si>
  <si>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</si>
  <si>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</si>
  <si>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</si>
  <si>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</si>
  <si>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</si>
  <si>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</si>
  <si>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</si>
  <si>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</si>
  <si>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</si>
  <si>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</si>
  <si>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</si>
  <si>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</si>
  <si>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</si>
  <si>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</si>
  <si>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</si>
  <si>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</si>
  <si>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</si>
  <si>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</si>
  <si>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</si>
  <si>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</si>
  <si>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</si>
  <si>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</si>
  <si>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</si>
  <si>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</si>
  <si>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</si>
  <si>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</si>
  <si>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</si>
  <si>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</si>
  <si>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</si>
  <si>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</si>
  <si>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</si>
  <si>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</si>
  <si>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</si>
  <si>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</si>
  <si>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</si>
  <si>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</si>
  <si>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</si>
  <si>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</si>
  <si>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</si>
  <si>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</si>
  <si>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</si>
  <si>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</si>
  <si>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</si>
  <si>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</si>
  <si>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</si>
  <si>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</si>
  <si>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</si>
  <si>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</si>
  <si>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</si>
  <si>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</si>
  <si>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</si>
  <si>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</si>
  <si>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</si>
  <si>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</si>
  <si>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</si>
  <si>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</si>
  <si>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</si>
  <si>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</si>
  <si>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</si>
  <si>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</si>
  <si>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</si>
  <si>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</si>
  <si>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</si>
  <si>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</si>
  <si>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</si>
  <si>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</si>
  <si>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</si>
  <si>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</si>
  <si>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</si>
  <si>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</si>
  <si>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</si>
  <si>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</si>
  <si>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</si>
  <si>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</si>
  <si>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</si>
  <si>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</si>
  <si>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</si>
  <si>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</si>
  <si>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</si>
  <si>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</si>
  <si>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</si>
  <si>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</si>
  <si>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</si>
  <si>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</si>
  <si>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</si>
  <si>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</si>
  <si>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</si>
  <si>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</si>
  <si>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</si>
  <si>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</si>
  <si>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</si>
  <si>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</si>
  <si>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</si>
  <si>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</si>
  <si>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</si>
  <si>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</si>
  <si>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</si>
  <si>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</si>
  <si>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</si>
  <si>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</si>
  <si>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</si>
  <si>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</si>
  <si>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</si>
  <si>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</si>
  <si>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</si>
  <si>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</si>
  <si>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</si>
  <si>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</si>
  <si>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</si>
  <si>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</si>
  <si>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</si>
  <si>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</si>
  <si>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</si>
  <si>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</si>
  <si>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</si>
  <si>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</si>
  <si>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</si>
  <si>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</si>
  <si>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</si>
  <si>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</si>
  <si>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</si>
  <si>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</si>
  <si>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</si>
  <si>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</si>
  <si>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</si>
  <si>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</si>
  <si>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</si>
  <si>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</si>
  <si>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</si>
  <si>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</si>
  <si>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</si>
  <si>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</si>
  <si>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</si>
  <si>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</si>
  <si>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</si>
  <si>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</si>
  <si>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</si>
  <si>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</si>
  <si>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</si>
  <si>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</si>
  <si>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</si>
  <si>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</si>
  <si>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</si>
  <si>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</si>
  <si>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</si>
  <si>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</si>
  <si>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</si>
  <si>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</si>
  <si>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</si>
  <si>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</si>
  <si>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</si>
  <si>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</si>
  <si>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</si>
  <si>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</si>
  <si>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</si>
  <si>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</si>
  <si>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</si>
  <si>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</si>
  <si>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</si>
  <si>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</si>
  <si>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</si>
  <si>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</si>
  <si>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</si>
  <si>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</si>
  <si>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</si>
  <si>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</si>
  <si>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</si>
  <si>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</si>
  <si>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</si>
  <si>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</si>
  <si>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</si>
  <si>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</si>
  <si>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</si>
  <si>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</si>
  <si>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</si>
  <si>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</si>
  <si>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</si>
  <si>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</si>
  <si>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</si>
  <si>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</si>
  <si>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</si>
  <si>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</si>
  <si>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</si>
  <si>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</si>
  <si>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</si>
  <si>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</si>
  <si>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</si>
  <si>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</si>
  <si>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</si>
  <si>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</si>
  <si>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</si>
  <si>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</si>
  <si>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</si>
  <si>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</si>
  <si>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</si>
  <si>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</si>
  <si>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</si>
  <si>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</si>
  <si>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</si>
  <si>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</si>
  <si>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</si>
  <si>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</si>
  <si>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</si>
  <si>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</si>
  <si>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</si>
  <si>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</si>
  <si>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</si>
  <si>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</si>
  <si>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</si>
  <si>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</si>
  <si>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</si>
  <si>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</si>
  <si>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</si>
  <si>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</si>
  <si>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</si>
  <si>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</si>
  <si>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</si>
  <si>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</si>
  <si>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</si>
  <si>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</si>
  <si>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</si>
  <si>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</si>
  <si>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</si>
  <si>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</si>
  <si>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</si>
  <si>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</si>
  <si>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</si>
  <si>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</si>
  <si>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</si>
  <si>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</si>
  <si>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</si>
  <si>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</si>
  <si>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</si>
  <si>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</si>
  <si>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</si>
  <si>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</si>
  <si>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</si>
  <si>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</si>
  <si>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</si>
  <si>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</si>
  <si>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</si>
  <si>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</si>
  <si>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</si>
  <si>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</si>
  <si>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</si>
  <si>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</si>
  <si>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</si>
  <si>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</si>
  <si>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</si>
  <si>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</si>
  <si>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</si>
  <si>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</si>
  <si>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</si>
  <si>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</si>
  <si>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</si>
  <si>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</si>
  <si>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</si>
  <si>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</si>
  <si>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</si>
  <si>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</si>
  <si>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</si>
  <si>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</si>
  <si>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</si>
  <si>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</si>
  <si>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</si>
  <si>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</si>
  <si>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</si>
  <si>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</si>
  <si>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</si>
  <si>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</si>
  <si>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</si>
  <si>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</si>
  <si>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</si>
  <si>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</si>
  <si>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</si>
  <si>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</si>
  <si>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</si>
  <si>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</si>
  <si>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</si>
  <si>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</si>
  <si>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</si>
  <si>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</si>
  <si>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</si>
  <si>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</si>
  <si>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</si>
  <si>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</si>
  <si>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</si>
  <si>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</si>
  <si>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</si>
  <si>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</si>
  <si>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</si>
  <si>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</si>
  <si>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</si>
  <si>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</si>
  <si>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</si>
  <si>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</si>
  <si>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</si>
  <si>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</si>
  <si>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</si>
  <si>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</si>
  <si>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</si>
  <si>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</si>
  <si>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</si>
  <si>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</si>
  <si>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</si>
  <si>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</si>
  <si>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</si>
  <si>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</si>
  <si>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</si>
  <si>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</si>
  <si>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</si>
  <si>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</si>
  <si>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</si>
  <si>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</si>
  <si>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</si>
  <si>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</si>
  <si>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</si>
  <si>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</si>
  <si>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</si>
  <si>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</si>
  <si>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</si>
  <si>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</si>
  <si>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</si>
  <si>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</si>
  <si>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</si>
  <si>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</si>
  <si>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</si>
  <si>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</si>
  <si>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</si>
  <si>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</si>
  <si>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</si>
  <si>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</si>
  <si>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</si>
  <si>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</si>
  <si>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</si>
  <si>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</si>
  <si>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</si>
  <si>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</si>
  <si>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</si>
  <si>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</si>
  <si>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</si>
  <si>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</si>
  <si>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</si>
  <si>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</si>
  <si>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</si>
  <si>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</si>
  <si>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</si>
  <si>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</si>
  <si>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</si>
  <si>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</si>
  <si>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</si>
  <si>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</si>
  <si>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</si>
  <si>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</si>
  <si>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</si>
  <si>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</si>
  <si>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</si>
  <si>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</si>
  <si>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</si>
  <si>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</si>
  <si>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</si>
  <si>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</si>
  <si>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</si>
  <si>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</si>
  <si>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</si>
  <si>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</si>
  <si>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</si>
  <si>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</si>
  <si>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</si>
  <si>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</si>
  <si>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</si>
  <si>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</si>
  <si>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</si>
  <si>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</si>
  <si>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</si>
  <si>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</si>
  <si>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</si>
  <si>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</si>
  <si>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</si>
  <si>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</si>
  <si>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</si>
  <si>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</si>
  <si>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</si>
  <si>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</si>
  <si>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</si>
  <si>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</si>
  <si>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</si>
  <si>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</si>
  <si>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</si>
  <si>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</si>
  <si>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</si>
  <si>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</si>
  <si>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</si>
  <si>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</si>
  <si>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</si>
  <si>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</si>
  <si>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</si>
  <si>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</si>
  <si>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</si>
  <si>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</si>
  <si>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</si>
  <si>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</si>
  <si>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</si>
  <si>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</si>
  <si>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</si>
  <si>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</si>
  <si>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</si>
  <si>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</si>
  <si>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</si>
  <si>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</si>
  <si>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</si>
  <si>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</si>
  <si>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</si>
  <si>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</si>
  <si>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</si>
  <si>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</si>
  <si>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</si>
  <si>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</si>
  <si>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</si>
  <si>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</si>
  <si>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</si>
  <si>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</si>
  <si>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</si>
  <si>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</si>
  <si>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</si>
  <si>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</si>
  <si>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</si>
  <si>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</si>
  <si>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</si>
  <si>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</si>
  <si>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</si>
  <si>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</si>
  <si>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</si>
  <si>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</si>
  <si>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</si>
  <si>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</si>
  <si>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</si>
  <si>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</si>
  <si>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</si>
  <si>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</si>
  <si>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</si>
  <si>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</si>
  <si>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</si>
  <si>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</si>
  <si>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</si>
  <si>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</si>
  <si>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</si>
  <si>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</si>
  <si>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</si>
  <si>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</si>
  <si>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</si>
  <si>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</si>
  <si>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</si>
  <si>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</si>
  <si>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</si>
  <si>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</si>
  <si>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</si>
  <si>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</si>
  <si>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</si>
  <si>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</si>
  <si>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</si>
  <si>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</si>
  <si>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</si>
  <si>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</si>
  <si>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</si>
  <si>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</si>
  <si>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</si>
  <si>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</si>
  <si>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</si>
  <si>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</si>
  <si>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</si>
  <si>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</si>
  <si>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</si>
  <si>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</si>
  <si>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</si>
  <si>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</si>
  <si>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</si>
  <si>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</si>
  <si>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</si>
  <si>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</si>
  <si>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</si>
  <si>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</si>
  <si>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</si>
  <si>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</si>
  <si>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</si>
  <si>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</si>
  <si>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</si>
  <si>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</si>
  <si>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</si>
  <si>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</si>
  <si>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</si>
  <si>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</si>
  <si>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</si>
  <si>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</si>
  <si>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</si>
  <si>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</si>
  <si>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</si>
  <si>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</si>
  <si>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</si>
  <si>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</si>
  <si>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</si>
  <si>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</si>
  <si>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</si>
  <si>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</si>
  <si>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</si>
  <si>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</si>
  <si>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</si>
  <si>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</si>
  <si>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</si>
  <si>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</si>
  <si>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</si>
  <si>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</si>
  <si>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</si>
  <si>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</si>
  <si>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</si>
  <si>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</si>
  <si>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</si>
  <si>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</si>
  <si>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</si>
  <si>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</si>
  <si>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</si>
  <si>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</si>
  <si>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</si>
  <si>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</si>
  <si>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</si>
  <si>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</si>
  <si>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</si>
  <si>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</si>
  <si>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</si>
  <si>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</si>
  <si>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</si>
  <si>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</si>
  <si>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</si>
  <si>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</si>
  <si>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</si>
  <si>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</si>
  <si>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</si>
  <si>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</si>
  <si>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</si>
  <si>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</si>
  <si>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</si>
  <si>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</si>
  <si>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</si>
  <si>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</si>
  <si>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</si>
  <si>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</si>
  <si>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</si>
  <si>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</si>
  <si>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</si>
  <si>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</si>
  <si>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</si>
  <si>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</si>
  <si>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</si>
  <si>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</si>
  <si>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</si>
  <si>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</si>
  <si>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</si>
  <si>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</si>
  <si>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</si>
  <si>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</si>
  <si>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</si>
  <si>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</si>
  <si>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</si>
  <si>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</si>
  <si>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</si>
  <si>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</si>
  <si>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</si>
  <si>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</si>
  <si>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</si>
  <si>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</si>
  <si>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</si>
  <si>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</si>
  <si>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</si>
  <si>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</si>
  <si>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</si>
  <si>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</si>
  <si>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</si>
  <si>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</si>
  <si>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</si>
  <si>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</si>
  <si>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</si>
  <si>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</si>
  <si>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</si>
  <si>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</si>
  <si>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</si>
  <si>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</si>
  <si>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</si>
  <si>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</si>
  <si>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</si>
  <si>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</si>
  <si>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</si>
  <si>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</si>
  <si>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</si>
  <si>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</si>
  <si>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</si>
  <si>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</si>
  <si>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</si>
  <si>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</si>
  <si>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</si>
  <si>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</si>
  <si>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</si>
  <si>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</si>
  <si>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</si>
  <si>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</si>
  <si>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</si>
  <si>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</si>
  <si>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</si>
  <si>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</si>
  <si>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</si>
  <si>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</si>
  <si>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</si>
  <si>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</si>
  <si>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</si>
  <si>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</si>
  <si>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</si>
  <si>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</si>
  <si>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</si>
  <si>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</si>
  <si>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</si>
  <si>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</si>
  <si>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</si>
  <si>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</si>
  <si>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</si>
  <si>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</si>
  <si>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</si>
  <si>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</si>
  <si>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</si>
  <si>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</si>
  <si>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</si>
  <si>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</si>
  <si>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</si>
  <si>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</si>
  <si>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</si>
  <si>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</si>
  <si>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</si>
  <si>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</si>
  <si>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</si>
  <si>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</si>
  <si>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</si>
  <si>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</si>
  <si>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</si>
  <si>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</si>
  <si>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</si>
  <si>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</si>
  <si>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</si>
  <si>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</si>
  <si>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</si>
  <si>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</si>
  <si>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</si>
  <si>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</si>
  <si>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</si>
  <si>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</si>
  <si>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</si>
  <si>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</si>
  <si>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</si>
  <si>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</si>
  <si>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</si>
  <si>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</si>
  <si>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</si>
  <si>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</si>
  <si>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</si>
  <si>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</si>
  <si>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</si>
  <si>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</si>
  <si>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</si>
  <si>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</si>
  <si>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</si>
  <si>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</si>
  <si>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</si>
  <si>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</si>
  <si>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</si>
  <si>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</si>
  <si>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</si>
  <si>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</si>
  <si>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</si>
  <si>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</si>
  <si>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</si>
  <si>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</si>
  <si>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</si>
  <si>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</si>
  <si>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</si>
  <si>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</si>
  <si>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</si>
  <si>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</si>
  <si>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</si>
  <si>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</si>
  <si>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</si>
  <si>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</si>
  <si>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</si>
  <si>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</si>
  <si>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</si>
  <si>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</si>
  <si>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</si>
  <si>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</si>
  <si>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</si>
  <si>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</si>
  <si>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</si>
  <si>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</si>
  <si>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</si>
  <si>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</si>
  <si>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</si>
  <si>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</si>
  <si>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</si>
  <si>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</si>
  <si>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</si>
  <si>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</si>
  <si>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</si>
  <si>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</si>
  <si>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</si>
  <si>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</si>
  <si>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</si>
  <si>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</si>
  <si>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</si>
  <si>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</si>
  <si>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</si>
  <si>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</si>
  <si>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</si>
  <si>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</si>
  <si>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</si>
  <si>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</si>
  <si>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</si>
  <si>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</si>
  <si>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</si>
  <si>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</si>
  <si>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</si>
  <si>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</si>
  <si>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</si>
  <si>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</si>
  <si>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</si>
  <si>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</si>
  <si>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</si>
  <si>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</si>
  <si>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</si>
  <si>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</si>
  <si>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</si>
  <si>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</si>
  <si>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</si>
  <si>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</si>
  <si>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</si>
  <si>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</si>
  <si>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</si>
  <si>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</si>
  <si>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</si>
  <si>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</si>
  <si>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</si>
  <si>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</si>
  <si>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</si>
  <si>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</si>
  <si>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</si>
  <si>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</si>
  <si>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</si>
  <si>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</si>
  <si>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</si>
  <si>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</si>
  <si>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</si>
  <si>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</si>
  <si>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</si>
  <si>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</si>
  <si>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</si>
  <si>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</si>
  <si>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</si>
  <si>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</si>
  <si>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</si>
  <si>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</si>
  <si>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</si>
  <si>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</si>
  <si>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</si>
  <si>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</si>
  <si>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</si>
  <si>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</si>
  <si>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</si>
  <si>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</si>
  <si>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</si>
  <si>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</si>
  <si>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</si>
  <si>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</si>
  <si>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</si>
  <si>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</si>
  <si>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</si>
  <si>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</si>
  <si>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</si>
  <si>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</si>
  <si>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</si>
  <si>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</si>
  <si>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</si>
  <si>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</si>
  <si>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</si>
  <si>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</si>
  <si>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</si>
  <si>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</si>
  <si>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</si>
  <si>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</si>
  <si>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</si>
  <si>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</si>
  <si>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</si>
  <si>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</si>
  <si>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</si>
  <si>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</si>
  <si>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</si>
  <si>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</si>
  <si>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</si>
  <si>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</si>
  <si>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</si>
  <si>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</si>
  <si>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</si>
  <si>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</si>
  <si>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</si>
  <si>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</si>
  <si>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</si>
  <si>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</si>
  <si>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</si>
  <si>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</si>
  <si>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</si>
  <si>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</si>
  <si>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</si>
  <si>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</si>
  <si>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</si>
  <si>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</si>
  <si>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</si>
  <si>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</si>
  <si>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</si>
  <si>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</si>
  <si>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</si>
  <si>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</si>
  <si>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</si>
  <si>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</si>
  <si>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</si>
  <si>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</si>
  <si>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</si>
  <si>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</si>
  <si>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</si>
  <si>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</si>
  <si>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</si>
  <si>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</si>
  <si>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</si>
  <si>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</si>
  <si>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</si>
  <si>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</si>
  <si>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</si>
  <si>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</si>
  <si>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</si>
  <si>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</si>
  <si>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</si>
  <si>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</si>
  <si>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</si>
  <si>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</si>
  <si>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</si>
  <si>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</si>
  <si>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</si>
  <si>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</si>
  <si>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</si>
  <si>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</si>
  <si>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</si>
  <si>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</si>
  <si>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</si>
  <si>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</si>
  <si>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</si>
  <si>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</si>
  <si>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</si>
  <si>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</si>
  <si>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</si>
  <si>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</si>
  <si>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</si>
  <si>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</si>
  <si>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</si>
  <si>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</si>
  <si>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</si>
  <si>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</si>
  <si>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</si>
  <si>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</si>
  <si>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</si>
  <si>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</si>
  <si>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</si>
  <si>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</si>
  <si>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</si>
  <si>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</si>
  <si>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</si>
  <si>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</si>
  <si>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</si>
  <si>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</si>
  <si>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</si>
  <si>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</si>
  <si>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</si>
  <si>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</si>
  <si>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</si>
  <si>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</si>
  <si>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</si>
  <si>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</si>
  <si>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</si>
  <si>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</si>
  <si>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</si>
  <si>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</si>
  <si>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</si>
  <si>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</si>
  <si>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</si>
  <si>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</si>
  <si>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</si>
  <si>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</si>
  <si>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</si>
  <si>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</si>
  <si>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</si>
  <si>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</si>
  <si>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</si>
  <si>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</si>
  <si>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</si>
  <si>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</si>
  <si>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</si>
  <si>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</si>
  <si>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</si>
  <si>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</si>
  <si>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</si>
  <si>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</si>
  <si>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</si>
  <si>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</si>
  <si>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</si>
  <si>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</si>
  <si>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</si>
  <si>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</si>
  <si>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</si>
  <si>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</si>
  <si>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</si>
  <si>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</si>
  <si>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</si>
  <si>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</si>
  <si>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</si>
  <si>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</si>
  <si>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</si>
  <si>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</si>
  <si>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</si>
  <si>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</si>
  <si>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</si>
  <si>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</si>
  <si>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</si>
  <si>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</si>
  <si>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</si>
  <si>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</si>
  <si>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</si>
  <si>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</si>
  <si>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</si>
  <si>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</si>
  <si>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</si>
  <si>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</si>
  <si>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</si>
  <si>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</si>
  <si>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</si>
  <si>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</si>
  <si>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</si>
  <si>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</si>
  <si>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</si>
  <si>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</si>
  <si>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</si>
  <si>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</si>
  <si>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</si>
  <si>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</si>
  <si>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</si>
  <si>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</si>
  <si>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</si>
  <si>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</si>
  <si>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</si>
  <si>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</si>
  <si>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</si>
  <si>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</si>
  <si>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</si>
  <si>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</si>
  <si>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</si>
  <si>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</si>
  <si>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</si>
  <si>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</si>
  <si>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</si>
  <si>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</si>
  <si>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</si>
  <si>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</si>
  <si>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</si>
  <si>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</si>
  <si>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</si>
  <si>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</si>
  <si>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</si>
  <si>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</si>
  <si>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</si>
  <si>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</si>
  <si>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</si>
  <si>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</si>
  <si>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</si>
  <si>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</si>
  <si>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</si>
  <si>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</si>
  <si>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</si>
  <si>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</si>
  <si>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</si>
  <si>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</si>
  <si>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</si>
  <si>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</si>
  <si>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</si>
  <si>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</si>
  <si>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</si>
  <si>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</si>
  <si>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</si>
  <si>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</si>
  <si>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</si>
  <si>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</si>
  <si>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</si>
  <si>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</si>
  <si>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</si>
  <si>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</si>
  <si>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</si>
  <si>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</si>
  <si>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</si>
  <si>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</si>
  <si>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</si>
  <si>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</si>
  <si>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</si>
  <si>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</si>
  <si>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</si>
  <si>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</si>
  <si>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</si>
  <si>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</si>
  <si>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</si>
  <si>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</si>
  <si>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</si>
  <si>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</si>
  <si>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</si>
  <si>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</si>
  <si>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</si>
  <si>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</si>
  <si>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</si>
  <si>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</si>
  <si>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</si>
  <si>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</si>
  <si>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</si>
  <si>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</si>
  <si>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</si>
  <si>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</si>
  <si>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</si>
  <si>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</si>
  <si>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</si>
  <si>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</si>
  <si>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</si>
  <si>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</si>
  <si>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</si>
  <si>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</si>
  <si>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</si>
  <si>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</si>
  <si>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</si>
  <si>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</si>
  <si>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</si>
  <si>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</si>
  <si>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</si>
  <si>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</si>
  <si>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</si>
  <si>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</si>
  <si>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</si>
  <si>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</si>
  <si>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</si>
  <si>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</si>
  <si>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</si>
  <si>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</si>
  <si>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</si>
  <si>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</si>
  <si>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</si>
  <si>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</si>
  <si>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</si>
  <si>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</si>
  <si>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</si>
  <si>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</si>
  <si>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</si>
  <si>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</si>
  <si>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</si>
  <si>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</si>
  <si>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</si>
  <si>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</si>
  <si>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</si>
  <si>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</si>
  <si>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</si>
  <si>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</si>
  <si>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</si>
  <si>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</si>
  <si>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</si>
  <si>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</si>
  <si>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</si>
  <si>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</si>
  <si>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</si>
  <si>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</si>
  <si>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</si>
  <si>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</si>
  <si>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</si>
  <si>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</si>
  <si>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</si>
  <si>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</si>
  <si>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</si>
  <si>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</si>
  <si>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</si>
  <si>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</si>
  <si>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</si>
  <si>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</si>
  <si>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</si>
  <si>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</si>
  <si>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</si>
  <si>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</si>
  <si>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</si>
  <si>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</si>
  <si>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</si>
  <si>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</si>
  <si>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</si>
  <si>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</si>
  <si>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</si>
  <si>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</si>
  <si>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</si>
  <si>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</si>
  <si>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</si>
  <si>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</si>
  <si>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</si>
  <si>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</si>
  <si>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</si>
  <si>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</si>
  <si>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</si>
  <si>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</si>
  <si>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</si>
  <si>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</si>
  <si>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</si>
  <si>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</si>
  <si>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</si>
  <si>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</si>
  <si>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</si>
  <si>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</si>
  <si>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</si>
  <si>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</si>
  <si>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</si>
  <si>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</si>
  <si>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</si>
  <si>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</si>
  <si>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</si>
  <si>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</si>
  <si>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</si>
  <si>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</si>
  <si>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</si>
  <si>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</si>
  <si>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</si>
  <si>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</si>
  <si>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</si>
  <si>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</si>
  <si>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</si>
  <si>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</si>
  <si>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</si>
  <si>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</si>
  <si>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</si>
  <si>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</si>
  <si>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</si>
  <si>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</si>
  <si>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</si>
  <si>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</si>
  <si>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</si>
  <si>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</si>
  <si>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</si>
  <si>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</si>
  <si>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</si>
  <si>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</si>
  <si>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</si>
  <si>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</si>
  <si>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</si>
  <si>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</si>
  <si>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</si>
  <si>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</si>
  <si>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</si>
  <si>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</si>
  <si>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</si>
  <si>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</si>
  <si>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</si>
  <si>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</si>
  <si>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</si>
  <si>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</si>
  <si>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</si>
  <si>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</si>
  <si>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</si>
  <si>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</si>
  <si>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</si>
  <si>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</si>
  <si>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</si>
  <si>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</si>
  <si>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</si>
  <si>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</si>
  <si>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</si>
  <si>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</si>
  <si>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</si>
  <si>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</si>
  <si>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</si>
  <si>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</si>
  <si>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</si>
  <si>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</si>
  <si>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</si>
  <si>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</si>
  <si>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</si>
  <si>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</si>
  <si>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</si>
  <si>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</si>
  <si>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</si>
  <si>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</si>
  <si>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</si>
  <si>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</si>
  <si>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</si>
  <si>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</si>
  <si>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</si>
  <si>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</si>
  <si>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</si>
  <si>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</si>
  <si>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</si>
  <si>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</si>
  <si>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</si>
  <si>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</si>
  <si>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</si>
  <si>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</si>
  <si>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</si>
  <si>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</si>
  <si>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</si>
  <si>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</si>
  <si>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</si>
  <si>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</si>
  <si>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</si>
  <si>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</si>
  <si>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</si>
  <si>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</si>
  <si>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</si>
  <si>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</si>
  <si>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</si>
  <si>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</si>
  <si>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</si>
  <si>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</si>
  <si>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</si>
  <si>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</si>
  <si>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</si>
  <si>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</si>
  <si>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</si>
  <si>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</si>
  <si>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</si>
  <si>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</si>
  <si>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</si>
  <si>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</si>
  <si>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</si>
  <si>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</si>
  <si>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</si>
  <si>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</si>
  <si>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</si>
  <si>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</si>
  <si>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</si>
  <si>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</si>
  <si>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</si>
  <si>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</si>
  <si>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</si>
  <si>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</si>
  <si>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</si>
  <si>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</si>
  <si>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</si>
  <si>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</si>
  <si>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</si>
  <si>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</si>
  <si>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</si>
  <si>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</si>
  <si>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</si>
  <si>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</si>
  <si>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</si>
  <si>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</si>
  <si>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</si>
  <si>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</si>
  <si>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</si>
  <si>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</si>
  <si>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</si>
  <si>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</si>
  <si>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</si>
  <si>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</si>
  <si>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</si>
  <si>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</si>
  <si>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</si>
  <si>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</si>
  <si>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</si>
  <si>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</si>
  <si>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</si>
  <si>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</si>
  <si>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</si>
  <si>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</si>
  <si>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</si>
  <si>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</si>
  <si>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</si>
  <si>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</si>
  <si>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</si>
  <si>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</si>
  <si>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</si>
  <si>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</si>
  <si>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</si>
  <si>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</si>
  <si>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</si>
  <si>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</si>
  <si>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</si>
  <si>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</si>
  <si>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</si>
  <si>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</si>
  <si>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</si>
  <si>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</si>
  <si>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</si>
  <si>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</si>
  <si>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</si>
  <si>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</si>
  <si>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</si>
  <si>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</si>
  <si>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</si>
  <si>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</si>
  <si>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</si>
  <si>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</si>
  <si>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</si>
  <si>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</si>
  <si>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</si>
  <si>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</si>
  <si>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</si>
  <si>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</si>
  <si>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</si>
  <si>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</si>
  <si>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</si>
  <si>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</si>
  <si>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</si>
  <si>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</si>
  <si>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</si>
  <si>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</si>
  <si>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</si>
  <si>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</si>
  <si>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</si>
  <si>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</si>
  <si>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</si>
  <si>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</si>
  <si>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</si>
  <si>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</si>
  <si>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</si>
  <si>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</si>
  <si>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</si>
  <si>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</si>
  <si>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</si>
  <si>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</si>
  <si>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</si>
  <si>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</si>
  <si>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</si>
  <si>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</si>
  <si>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</si>
  <si>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</si>
  <si>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</si>
  <si>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</si>
  <si>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</si>
  <si>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</si>
  <si>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</si>
  <si>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</si>
  <si>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</si>
  <si>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</si>
  <si>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</si>
  <si>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</si>
  <si>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</si>
  <si>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</si>
  <si>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</si>
  <si>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</si>
  <si>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</si>
  <si>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</si>
  <si>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</si>
  <si>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</si>
  <si>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</si>
  <si>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</si>
  <si>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</si>
  <si>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</si>
  <si>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</si>
  <si>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</si>
  <si>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</si>
  <si>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</si>
  <si>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</si>
  <si>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</si>
  <si>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</si>
  <si>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</si>
  <si>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</si>
  <si>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</si>
  <si>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</si>
  <si>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</si>
  <si>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</si>
  <si>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</si>
  <si>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</si>
  <si>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</si>
  <si>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</si>
  <si>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</si>
  <si>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</si>
  <si>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</si>
  <si>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</si>
  <si>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</si>
  <si>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</si>
  <si>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</si>
  <si>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</si>
  <si>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</si>
  <si>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</si>
  <si>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</si>
  <si>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</si>
  <si>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</si>
  <si>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</si>
  <si>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</si>
  <si>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</si>
  <si>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</si>
  <si>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</si>
  <si>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</si>
  <si>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</si>
  <si>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</si>
  <si>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</si>
  <si>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</si>
  <si>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</si>
  <si>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</si>
  <si>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</si>
  <si>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</si>
  <si>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</si>
  <si>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</si>
  <si>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</si>
  <si>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</si>
  <si>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</si>
  <si>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</si>
  <si>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</si>
  <si>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</si>
  <si>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</si>
  <si>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</si>
  <si>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</si>
  <si>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</si>
  <si>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</si>
  <si>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</si>
  <si>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</si>
  <si>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</si>
  <si>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</si>
  <si>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</si>
  <si>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</si>
  <si>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</si>
  <si>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</si>
  <si>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</si>
  <si>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</si>
  <si>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</si>
  <si>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</si>
  <si>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</si>
  <si>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</si>
  <si>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</si>
  <si>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</si>
  <si>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</si>
  <si>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</si>
  <si>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</si>
  <si>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</si>
  <si>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</si>
  <si>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</si>
  <si>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</si>
  <si>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</si>
  <si>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</si>
  <si>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</si>
  <si>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</si>
  <si>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</si>
  <si>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</si>
  <si>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</si>
  <si>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</si>
  <si>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</si>
  <si>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</si>
  <si>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</si>
  <si>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</si>
  <si>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</si>
  <si>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</si>
  <si>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</si>
  <si>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</si>
  <si>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</si>
  <si>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</si>
  <si>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</si>
  <si>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</si>
  <si>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</si>
  <si>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</si>
  <si>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</si>
  <si>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</si>
  <si>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</si>
  <si>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</si>
  <si>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</si>
  <si>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</si>
  <si>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</si>
  <si>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</si>
  <si>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</si>
  <si>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</si>
  <si>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</si>
  <si>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</si>
  <si>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</si>
  <si>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</si>
  <si>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</si>
  <si>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</si>
  <si>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</si>
  <si>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</si>
  <si>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</si>
  <si>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</si>
  <si>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</si>
  <si>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</si>
  <si>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</si>
  <si>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</si>
  <si>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</si>
  <si>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</si>
  <si>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</si>
  <si>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</si>
  <si>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</si>
  <si>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</si>
  <si>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</si>
  <si>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</si>
  <si>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</si>
  <si>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</si>
  <si>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</si>
  <si>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</si>
  <si>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</si>
  <si>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</si>
  <si>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</si>
  <si>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</si>
  <si>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</si>
  <si>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</si>
  <si>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</si>
  <si>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</si>
  <si>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</si>
  <si>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</si>
  <si>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</si>
  <si>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</si>
  <si>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</si>
  <si>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</si>
  <si>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</si>
  <si>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</si>
  <si>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</si>
  <si>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</si>
  <si>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</si>
  <si>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</si>
  <si>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</si>
  <si>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</si>
  <si>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</si>
  <si>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</si>
  <si>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</si>
  <si>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</si>
  <si>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</si>
  <si>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</si>
  <si>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</si>
  <si>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</si>
  <si>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</si>
  <si>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</si>
  <si>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</si>
  <si>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</si>
  <si>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</si>
  <si>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</si>
  <si>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</si>
  <si>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</si>
  <si>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</si>
  <si>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</si>
  <si>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</si>
  <si>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</si>
  <si>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</si>
  <si>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</si>
  <si>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</si>
  <si>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</si>
  <si>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</si>
  <si>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</si>
  <si>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</si>
  <si>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</si>
  <si>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</si>
  <si>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</si>
  <si>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</si>
  <si>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</si>
  <si>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</si>
  <si>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</si>
  <si>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</si>
  <si>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</si>
  <si>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</si>
  <si>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</si>
  <si>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</si>
  <si>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</si>
  <si>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</si>
  <si>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</si>
  <si>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</si>
  <si>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</si>
  <si>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</si>
  <si>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</si>
  <si>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</si>
  <si>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</si>
  <si>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</si>
  <si>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</si>
  <si>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</si>
  <si>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</si>
  <si>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</si>
  <si>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</si>
  <si>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</si>
  <si>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</si>
  <si>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</si>
  <si>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</si>
  <si>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</si>
  <si>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</si>
  <si>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</si>
  <si>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</si>
  <si>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</si>
  <si>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</si>
  <si>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</si>
  <si>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</si>
  <si>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</si>
  <si>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</si>
  <si>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</si>
  <si>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</si>
  <si>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</si>
  <si>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</si>
  <si>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</si>
  <si>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</si>
  <si>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</si>
  <si>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</si>
  <si>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</si>
  <si>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</si>
  <si>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</si>
  <si>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</si>
  <si>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</si>
  <si>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</si>
  <si>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</si>
  <si>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</si>
  <si>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</si>
  <si>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</si>
  <si>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</si>
  <si>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</si>
  <si>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</si>
  <si>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</si>
  <si>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</si>
  <si>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</si>
  <si>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</si>
  <si>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</si>
  <si>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</si>
  <si>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</si>
  <si>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</si>
  <si>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</si>
  <si>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</si>
  <si>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</si>
  <si>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</si>
  <si>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</si>
  <si>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</si>
  <si>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</si>
  <si>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</si>
  <si>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</si>
  <si>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</si>
  <si>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</si>
  <si>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</si>
  <si>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</si>
  <si>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</si>
  <si>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</si>
  <si>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</si>
  <si>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</si>
  <si>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</si>
  <si>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</si>
  <si>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</si>
  <si>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</si>
  <si>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</si>
  <si>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</si>
  <si>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</si>
  <si>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</si>
  <si>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</si>
  <si>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</si>
  <si>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</si>
  <si>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</si>
  <si>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</si>
  <si>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</si>
  <si>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</si>
  <si>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</si>
  <si>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</si>
  <si>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</si>
  <si>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</si>
  <si>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</si>
  <si>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</si>
  <si>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</si>
  <si>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</si>
  <si>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</si>
  <si>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</si>
  <si>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</si>
  <si>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</si>
  <si>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</si>
  <si>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</si>
  <si>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</si>
  <si>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</si>
  <si>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</si>
  <si>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</si>
  <si>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</si>
  <si>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</si>
  <si>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</si>
  <si>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</si>
  <si>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</si>
  <si>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</si>
  <si>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</si>
  <si>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</si>
  <si>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</si>
  <si>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</si>
  <si>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</si>
  <si>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</si>
  <si>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</si>
  <si>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</si>
  <si>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</si>
  <si>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</si>
  <si>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</si>
  <si>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</si>
  <si>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</si>
  <si>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</si>
  <si>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</si>
  <si>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</si>
  <si>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</si>
  <si>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</si>
  <si>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</si>
  <si>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</si>
  <si>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</si>
  <si>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</si>
  <si>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</si>
  <si>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</si>
  <si>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</si>
  <si>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</si>
  <si>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</si>
  <si>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</si>
  <si>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</si>
  <si>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</si>
  <si>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</si>
  <si>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</si>
  <si>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</si>
  <si>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</si>
  <si>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</si>
  <si>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</si>
  <si>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</si>
  <si>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</si>
  <si>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</si>
  <si>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</si>
  <si>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</si>
  <si>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</si>
  <si>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</si>
  <si>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</si>
  <si>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</si>
  <si>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</si>
  <si>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</si>
  <si>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</si>
  <si>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</si>
  <si>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</si>
  <si>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</si>
  <si>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</si>
  <si>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</si>
  <si>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</si>
  <si>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</si>
  <si>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</si>
  <si>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</si>
  <si>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</si>
  <si>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</si>
  <si>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</si>
  <si>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</si>
  <si>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</si>
  <si>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</si>
  <si>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</si>
  <si>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</si>
  <si>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</si>
  <si>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</si>
  <si>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</si>
  <si>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</si>
  <si>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</si>
  <si>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</si>
  <si>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</si>
  <si>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</si>
  <si>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</si>
  <si>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</si>
  <si>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</si>
  <si>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</si>
  <si>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</si>
  <si>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</si>
  <si>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</si>
  <si>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</si>
  <si>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</si>
  <si>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</si>
  <si>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</si>
  <si>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</si>
  <si>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</si>
  <si>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</si>
  <si>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</si>
  <si>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</si>
  <si>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</si>
  <si>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</si>
  <si>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</si>
  <si>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</si>
  <si>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</si>
  <si>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</si>
  <si>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</si>
  <si>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</si>
  <si>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</si>
  <si>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</si>
  <si>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</si>
  <si>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</si>
  <si>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</si>
  <si>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</si>
  <si>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</si>
  <si>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</si>
  <si>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</si>
  <si>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</si>
  <si>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</si>
  <si>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</si>
  <si>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</si>
  <si>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</si>
  <si>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</si>
  <si>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</si>
  <si>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</si>
  <si>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</si>
  <si>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</si>
  <si>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</si>
  <si>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</si>
  <si>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</si>
  <si>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</si>
  <si>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</si>
  <si>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</si>
  <si>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</si>
  <si>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</si>
  <si>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</si>
  <si>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</si>
  <si>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</si>
  <si>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</si>
  <si>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</si>
  <si>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</si>
  <si>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</si>
  <si>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</si>
  <si>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</si>
  <si>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</si>
  <si>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</si>
  <si>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</si>
  <si>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</si>
  <si>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</si>
  <si>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</si>
  <si>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</si>
  <si>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</si>
  <si>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</si>
  <si>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</si>
  <si>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</si>
  <si>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</si>
  <si>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</si>
  <si>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</si>
  <si>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</si>
  <si>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</si>
  <si>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</si>
  <si>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</si>
  <si>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</si>
  <si>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</si>
  <si>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</si>
  <si>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</si>
  <si>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</si>
  <si>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</si>
  <si>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</si>
  <si>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</si>
  <si>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</si>
  <si>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</si>
  <si>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</si>
  <si>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</si>
  <si>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</si>
  <si>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</si>
  <si>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</si>
  <si>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</si>
  <si>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</si>
  <si>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</si>
  <si>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</si>
  <si>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</si>
  <si>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</si>
  <si>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</si>
  <si>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</si>
  <si>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</si>
  <si>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</si>
  <si>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</si>
  <si>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</si>
  <si>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</si>
  <si>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</si>
  <si>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</si>
  <si>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</si>
  <si>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</si>
  <si>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</si>
  <si>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</si>
  <si>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</si>
  <si>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</si>
  <si>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</si>
  <si>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</si>
  <si>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</si>
  <si>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</si>
  <si>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</si>
  <si>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</si>
  <si>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</si>
  <si>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</si>
  <si>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</si>
  <si>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</si>
  <si>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</si>
  <si>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</si>
  <si>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</si>
  <si>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</si>
  <si>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</si>
  <si>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</si>
  <si>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</si>
  <si>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</si>
  <si>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</si>
  <si>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</si>
  <si>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</si>
  <si>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</si>
  <si>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</si>
  <si>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</si>
  <si>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</si>
  <si>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</si>
  <si>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</si>
  <si>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</si>
  <si>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</si>
  <si>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</si>
  <si>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</si>
  <si>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</si>
  <si>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</si>
  <si>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</si>
  <si>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</si>
  <si>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</si>
  <si>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</si>
  <si>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</si>
  <si>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</si>
  <si>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</si>
  <si>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</si>
  <si>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</si>
  <si>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</si>
  <si>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</si>
  <si>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</si>
  <si>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</si>
  <si>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</si>
  <si>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</si>
  <si>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</si>
  <si>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</si>
  <si>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</si>
  <si>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</si>
  <si>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</si>
  <si>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</si>
  <si>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</si>
  <si>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</si>
  <si>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</si>
  <si>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</si>
  <si>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</si>
  <si>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</si>
  <si>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</si>
  <si>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</si>
  <si>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</si>
  <si>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</si>
  <si>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</si>
  <si>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</si>
  <si>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</si>
  <si>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</si>
  <si>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</si>
  <si>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</si>
  <si>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</si>
  <si>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</si>
  <si>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</si>
  <si>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</si>
  <si>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</si>
  <si>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</si>
  <si>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</si>
  <si>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</si>
  <si>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</si>
  <si>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</si>
  <si>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</si>
  <si>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</si>
  <si>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</si>
  <si>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</si>
  <si>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</si>
  <si>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</si>
  <si>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</si>
  <si>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</si>
  <si>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</si>
  <si>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</si>
  <si>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</si>
  <si>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</si>
  <si>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</si>
  <si>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</si>
  <si>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</si>
  <si>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</si>
  <si>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</si>
  <si>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</si>
  <si>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</si>
  <si>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</si>
  <si>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</si>
  <si>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</si>
  <si>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</si>
  <si>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</si>
  <si>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</si>
  <si>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</si>
  <si>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</si>
  <si>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</si>
  <si>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</si>
  <si>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</si>
  <si>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</si>
  <si>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</si>
  <si>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</si>
  <si>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</si>
  <si>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</si>
  <si>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</si>
  <si>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</si>
  <si>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</si>
  <si>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</si>
  <si>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</si>
  <si>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</si>
  <si>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</si>
  <si>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</si>
  <si>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</si>
  <si>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</si>
  <si>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</si>
  <si>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</si>
  <si>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</si>
  <si>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</si>
  <si>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</si>
  <si>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</si>
  <si>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</si>
  <si>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</si>
  <si>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</si>
  <si>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</si>
  <si>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</si>
  <si>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</si>
  <si>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</si>
  <si>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</si>
  <si>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</si>
  <si>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</si>
  <si>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</si>
  <si>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</si>
  <si>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</si>
  <si>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</si>
  <si>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</si>
  <si>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</si>
  <si>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</si>
  <si>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</si>
  <si>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</si>
  <si>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</si>
  <si>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</si>
  <si>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</si>
  <si>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</si>
  <si>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</si>
  <si>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</si>
  <si>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</si>
  <si>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</si>
  <si>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</si>
  <si>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</si>
  <si>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</si>
  <si>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</si>
  <si>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</si>
  <si>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</si>
  <si>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</si>
  <si>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</si>
  <si>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</si>
  <si>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</si>
  <si>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</si>
  <si>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</si>
  <si>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</si>
  <si>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</si>
  <si>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</si>
  <si>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</si>
  <si>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</si>
  <si>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</si>
  <si>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</si>
  <si>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</si>
  <si>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</si>
  <si>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</si>
  <si>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</si>
  <si>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</si>
  <si>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</si>
  <si>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</si>
  <si>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</si>
  <si>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</si>
  <si>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</si>
  <si>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</si>
  <si>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</si>
  <si>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</si>
  <si>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</si>
  <si>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</si>
  <si>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</si>
  <si>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</si>
  <si>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</si>
  <si>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</si>
  <si>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</si>
  <si>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</si>
  <si>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</si>
  <si>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</si>
  <si>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</si>
  <si>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</si>
  <si>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</si>
  <si>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</si>
  <si>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</si>
  <si>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</si>
  <si>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</si>
  <si>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</si>
  <si>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</si>
  <si>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</si>
  <si>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</si>
  <si>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</si>
  <si>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</si>
  <si>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</si>
  <si>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</si>
  <si>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</si>
  <si>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</si>
  <si>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</si>
  <si>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</si>
  <si>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</si>
  <si>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</si>
  <si>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</si>
  <si>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</si>
  <si>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</si>
  <si>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</si>
  <si>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</si>
  <si>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</si>
  <si>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</si>
  <si>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</si>
  <si>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</si>
  <si>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</si>
  <si>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</si>
  <si>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</si>
  <si>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</si>
  <si>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</si>
  <si>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</si>
  <si>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</si>
  <si>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</si>
  <si>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</si>
  <si>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</si>
  <si>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</si>
  <si>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</si>
  <si>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</si>
  <si>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</si>
  <si>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</si>
  <si>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</si>
  <si>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</si>
  <si>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</si>
  <si>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</si>
  <si>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</si>
  <si>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</si>
  <si>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</si>
  <si>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</si>
  <si>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</si>
  <si>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</si>
  <si>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</si>
  <si>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</si>
  <si>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</si>
  <si>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</si>
  <si>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</si>
  <si>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</si>
  <si>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</si>
  <si>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</si>
  <si>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</si>
  <si>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</si>
  <si>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</si>
  <si>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</si>
  <si>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</si>
  <si>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</si>
  <si>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</si>
  <si>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</si>
  <si>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</si>
  <si>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</si>
  <si>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</si>
  <si>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</si>
  <si>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</si>
  <si>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</si>
  <si>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</si>
  <si>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</si>
  <si>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</si>
  <si>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</si>
  <si>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</si>
  <si>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</si>
  <si>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</si>
  <si>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</si>
  <si>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</si>
  <si>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</si>
  <si>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</si>
  <si>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</si>
  <si>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</si>
  <si>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</si>
  <si>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</si>
  <si>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</si>
  <si>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</si>
  <si>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</si>
  <si>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</si>
  <si>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</si>
  <si>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</si>
  <si>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</si>
  <si>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</si>
  <si>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</si>
  <si>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</si>
  <si>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</si>
  <si>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</si>
  <si>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</si>
  <si>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</si>
  <si>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</si>
  <si>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</si>
  <si>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</si>
  <si>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</si>
  <si>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</si>
  <si>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</si>
  <si>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</si>
  <si>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</si>
  <si>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</si>
  <si>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</si>
  <si>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</si>
  <si>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</si>
  <si>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</si>
  <si>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</si>
  <si>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</si>
  <si>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</si>
  <si>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</si>
  <si>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</si>
  <si>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</si>
  <si>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</si>
  <si>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</si>
  <si>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</si>
  <si>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</si>
  <si>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</si>
  <si>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</si>
  <si>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</si>
  <si>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</si>
  <si>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</si>
  <si>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</si>
  <si>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</si>
  <si>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</si>
  <si>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</si>
  <si>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</si>
  <si>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</si>
  <si>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</si>
  <si>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</si>
  <si>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</si>
  <si>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</si>
  <si>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</si>
  <si>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</si>
  <si>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</si>
  <si>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</si>
  <si>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</si>
  <si>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</si>
  <si>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</si>
  <si>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</si>
  <si>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</si>
  <si>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</si>
  <si>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</si>
  <si>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</si>
  <si>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</si>
  <si>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</si>
  <si>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</si>
  <si>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</si>
  <si>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</si>
  <si>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</si>
  <si>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</si>
  <si>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</si>
  <si>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</si>
  <si>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</si>
  <si>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</si>
  <si>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</si>
  <si>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</si>
  <si>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</si>
  <si>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</si>
  <si>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</si>
  <si>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</si>
  <si>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</si>
  <si>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</si>
  <si>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</si>
  <si>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</si>
  <si>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</si>
  <si>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</si>
  <si>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</si>
  <si>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</si>
  <si>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</si>
  <si>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</si>
  <si>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</si>
  <si>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</si>
  <si>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</si>
  <si>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</si>
  <si>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</si>
  <si>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</si>
  <si>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</si>
  <si>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</si>
  <si>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</si>
  <si>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</si>
  <si>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</si>
  <si>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</si>
  <si>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</si>
  <si>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</si>
  <si>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</si>
  <si>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</si>
  <si>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</si>
  <si>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</si>
  <si>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</si>
  <si>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</si>
  <si>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</si>
  <si>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</si>
  <si>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</si>
  <si>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</si>
  <si>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</si>
  <si>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</si>
  <si>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</si>
  <si>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</si>
  <si>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</si>
  <si>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</si>
  <si>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</si>
  <si>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</si>
  <si>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</si>
  <si>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</si>
  <si>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</si>
  <si>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</si>
  <si>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</si>
  <si>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</si>
  <si>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</si>
  <si>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</si>
  <si>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</si>
  <si>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</si>
  <si>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</si>
  <si>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</si>
  <si>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</si>
  <si>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</si>
  <si>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</si>
  <si>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</si>
  <si>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</si>
  <si>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</si>
  <si>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</si>
  <si>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</si>
  <si>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</si>
  <si>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</si>
  <si>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</si>
  <si>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</si>
  <si>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</si>
  <si>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</si>
  <si>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</si>
  <si>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</si>
  <si>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</si>
  <si>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</si>
  <si>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</si>
  <si>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</si>
  <si>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</si>
  <si>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</si>
  <si>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</si>
  <si>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</si>
  <si>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</si>
  <si>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</si>
  <si>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</si>
  <si>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</si>
  <si>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</si>
  <si>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</si>
  <si>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</si>
  <si>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</si>
  <si>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</si>
  <si>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</si>
  <si>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</si>
  <si>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</si>
  <si>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</si>
  <si>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</si>
  <si>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</si>
  <si>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</si>
  <si>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</si>
  <si>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</si>
  <si>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</si>
  <si>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</si>
  <si>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</si>
  <si>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</si>
  <si>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</si>
  <si>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</si>
  <si>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</si>
  <si>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</si>
  <si>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</si>
  <si>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</si>
  <si>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</si>
  <si>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</si>
  <si>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</si>
  <si>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</si>
  <si>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</si>
  <si>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</si>
  <si>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</si>
  <si>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</si>
  <si>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</si>
  <si>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</si>
  <si>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</si>
  <si>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</si>
  <si>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</si>
  <si>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</si>
  <si>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</si>
  <si>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</si>
  <si>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</si>
  <si>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</si>
  <si>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</si>
  <si>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</si>
  <si>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</si>
  <si>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</si>
  <si>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</si>
  <si>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</si>
  <si>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</si>
  <si>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</si>
  <si>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</si>
  <si>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</si>
  <si>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</si>
  <si>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</si>
  <si>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</si>
  <si>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</si>
  <si>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</si>
  <si>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</si>
  <si>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</si>
  <si>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</si>
  <si>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</si>
  <si>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</si>
  <si>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</si>
  <si>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</si>
  <si>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</si>
  <si>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</si>
  <si>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</si>
  <si>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</si>
  <si>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</si>
  <si>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</si>
  <si>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</si>
  <si>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</si>
  <si>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</si>
  <si>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</si>
  <si>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</si>
  <si>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</si>
  <si>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</si>
  <si>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</si>
  <si>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</si>
  <si>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</si>
  <si>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</si>
  <si>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</si>
  <si>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</si>
  <si>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</si>
  <si>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</si>
  <si>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</si>
  <si>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</si>
  <si>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</si>
  <si>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</si>
  <si>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</si>
  <si>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</si>
  <si>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</si>
  <si>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</si>
  <si>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</si>
  <si>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</si>
  <si>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</si>
  <si>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</si>
  <si>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</si>
  <si>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</si>
  <si>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</si>
  <si>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</si>
  <si>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</si>
  <si>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</si>
  <si>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</si>
  <si>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</si>
  <si>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</si>
  <si>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</si>
  <si>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</si>
  <si>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</si>
  <si>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</si>
  <si>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</si>
  <si>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</si>
  <si>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</si>
  <si>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</si>
  <si>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</si>
  <si>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</si>
  <si>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</si>
  <si>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</si>
  <si>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</si>
  <si>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</si>
  <si>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</si>
  <si>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</si>
  <si>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</si>
  <si>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</si>
  <si>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</si>
  <si>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</si>
  <si>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</si>
  <si>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</si>
  <si>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</si>
  <si>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</si>
  <si>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</si>
  <si>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</si>
  <si>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</si>
  <si>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</si>
  <si>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</si>
  <si>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</si>
  <si>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</si>
  <si>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</si>
  <si>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</si>
  <si>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</si>
  <si>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</si>
  <si>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</si>
  <si>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</si>
  <si>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</si>
  <si>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</si>
  <si>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</si>
  <si>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</si>
  <si>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</si>
  <si>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</si>
  <si>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</si>
  <si>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</si>
  <si>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</si>
  <si>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</si>
  <si>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</si>
  <si>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</si>
  <si>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</si>
  <si>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</si>
  <si>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</si>
  <si>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</si>
  <si>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</si>
  <si>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</si>
  <si>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</si>
  <si>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</si>
  <si>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</si>
  <si>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</si>
  <si>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</si>
  <si>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</si>
  <si>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</si>
  <si>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</si>
  <si>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</si>
  <si>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</si>
  <si>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</si>
  <si>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</si>
  <si>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</si>
  <si>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</si>
  <si>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</si>
  <si>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</si>
  <si>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</si>
  <si>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</si>
  <si>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</si>
  <si>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</si>
  <si>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</si>
  <si>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</si>
  <si>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</si>
  <si>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</si>
  <si>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</si>
  <si>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</si>
  <si>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</si>
  <si>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</si>
  <si>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</si>
  <si>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</si>
  <si>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</si>
  <si>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</si>
  <si>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</si>
  <si>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</si>
  <si>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</si>
  <si>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</si>
  <si>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</si>
  <si>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</si>
  <si>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</si>
  <si>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</si>
  <si>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</si>
  <si>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</si>
  <si>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</si>
  <si>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</si>
  <si>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</si>
  <si>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</si>
  <si>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</si>
  <si>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</si>
  <si>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</si>
  <si>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</si>
  <si>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</si>
  <si>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</si>
  <si>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</si>
  <si>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</si>
  <si>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</si>
  <si>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</si>
  <si>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</si>
  <si>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</si>
  <si>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</si>
  <si>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</si>
  <si>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</si>
  <si>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</si>
  <si>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</si>
  <si>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</si>
  <si>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</si>
  <si>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</si>
  <si>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</si>
  <si>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</si>
  <si>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</si>
  <si>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</si>
  <si>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</si>
  <si>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</si>
  <si>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</si>
  <si>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</si>
  <si>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</si>
  <si>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</si>
  <si>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</si>
  <si>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</si>
  <si>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</si>
  <si>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</si>
  <si>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</si>
  <si>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</si>
  <si>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</si>
  <si>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</si>
  <si>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</si>
  <si>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</si>
  <si>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</si>
  <si>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</si>
  <si>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</si>
  <si>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</si>
  <si>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</si>
  <si>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</si>
  <si>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</si>
  <si>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</si>
  <si>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</si>
  <si>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</si>
  <si>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</si>
  <si>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</si>
  <si>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</si>
  <si>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</si>
  <si>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</si>
  <si>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</si>
  <si>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</si>
  <si>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</si>
  <si>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</si>
  <si>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</si>
  <si>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</si>
  <si>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</si>
  <si>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</si>
  <si>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</si>
  <si>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</si>
  <si>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</si>
  <si>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</si>
  <si>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</si>
  <si>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</si>
  <si>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</si>
  <si>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</si>
  <si>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</si>
  <si>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</si>
  <si>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</si>
  <si>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</si>
  <si>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</si>
  <si>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</si>
  <si>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</si>
  <si>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</si>
  <si>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</si>
  <si>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</si>
  <si>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</si>
  <si>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</si>
  <si>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</si>
  <si>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</si>
  <si>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</si>
  <si>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</si>
  <si>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</si>
  <si>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</si>
  <si>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</si>
  <si>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</si>
  <si>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</si>
  <si>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</si>
  <si>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</si>
  <si>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</si>
  <si>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</si>
  <si>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</si>
  <si>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</si>
  <si>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</si>
  <si>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</si>
  <si>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</si>
  <si>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</si>
  <si>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</si>
  <si>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</si>
  <si>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</si>
  <si>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</si>
  <si>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</si>
  <si>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</si>
  <si>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</si>
  <si>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</si>
  <si>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</si>
  <si>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</si>
  <si>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</si>
  <si>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</si>
  <si>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</si>
  <si>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</si>
  <si>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</si>
  <si>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</si>
  <si>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</si>
  <si>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</si>
  <si>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</si>
  <si>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</si>
  <si>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</si>
  <si>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</si>
  <si>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</si>
  <si>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</si>
  <si>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</si>
  <si>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</si>
  <si>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</si>
  <si>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</si>
  <si>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</si>
  <si>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</si>
  <si>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</si>
  <si>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</si>
  <si>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</si>
  <si>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</si>
  <si>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</si>
  <si>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</si>
  <si>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</si>
  <si>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</si>
  <si>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</si>
  <si>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</si>
  <si>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</si>
  <si>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</si>
  <si>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</si>
  <si>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</si>
  <si>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</si>
  <si>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</si>
  <si>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</si>
  <si>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</si>
  <si>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</si>
  <si>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</si>
  <si>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</si>
  <si>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</si>
  <si>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</si>
  <si>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</si>
  <si>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</si>
  <si>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</si>
  <si>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</si>
  <si>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</si>
  <si>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</si>
  <si>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</si>
  <si>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</si>
  <si>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</si>
  <si>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</si>
  <si>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</si>
  <si>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</si>
  <si>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</si>
  <si>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</si>
  <si>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</si>
  <si>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</si>
  <si>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</si>
  <si>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</si>
  <si>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</si>
  <si>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</si>
  <si>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</si>
  <si>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</si>
  <si>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</si>
  <si>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</si>
  <si>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</si>
  <si>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</si>
  <si>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</si>
  <si>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</si>
  <si>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</si>
  <si>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</si>
  <si>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</si>
  <si>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</si>
  <si>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</si>
  <si>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</si>
  <si>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</si>
  <si>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</si>
  <si>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</si>
  <si>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</si>
  <si>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</si>
  <si>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</si>
  <si>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</si>
  <si>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</si>
  <si>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</si>
  <si>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</si>
  <si>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</si>
  <si>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</si>
  <si>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</si>
  <si>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</si>
  <si>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</si>
  <si>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</si>
  <si>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</si>
  <si>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</si>
  <si>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</si>
  <si>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</si>
  <si>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</si>
  <si>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</si>
  <si>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</si>
  <si>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</si>
  <si>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</si>
  <si>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</si>
  <si>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</si>
  <si>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</si>
  <si>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</si>
  <si>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</si>
  <si>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</si>
  <si>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</si>
  <si>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</si>
  <si>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</si>
  <si>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</si>
  <si>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</si>
  <si>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</si>
  <si>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</si>
  <si>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</si>
  <si>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</si>
  <si>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</si>
  <si>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</si>
  <si>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</si>
  <si>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</si>
  <si>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</si>
  <si>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</si>
  <si>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</si>
  <si>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</si>
  <si>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</si>
  <si>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</si>
  <si>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</si>
  <si>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</si>
  <si>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</si>
  <si>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</si>
  <si>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</si>
  <si>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</si>
  <si>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</si>
  <si>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</si>
  <si>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</si>
  <si>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</si>
  <si>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</si>
  <si>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</si>
  <si>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</si>
  <si>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</si>
  <si>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</si>
  <si>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</si>
  <si>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</si>
  <si>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</si>
  <si>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</si>
  <si>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</si>
  <si>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</si>
  <si>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</si>
  <si>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</si>
  <si>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</si>
  <si>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</si>
  <si>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</si>
  <si>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</si>
  <si>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</si>
  <si>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</si>
  <si>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</si>
  <si>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</si>
  <si>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</si>
  <si>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</si>
  <si>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</si>
  <si>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</si>
  <si>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</si>
  <si>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</si>
  <si>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</si>
  <si>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</si>
  <si>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</si>
  <si>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</si>
  <si>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</si>
  <si>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</si>
  <si>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</si>
  <si>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</si>
  <si>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</si>
  <si>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</si>
  <si>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</si>
  <si>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</si>
  <si>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</si>
  <si>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</si>
  <si>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</si>
  <si>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</si>
  <si>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</si>
  <si>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</si>
  <si>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</si>
  <si>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</si>
  <si>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</si>
  <si>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</si>
  <si>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</si>
  <si>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</si>
  <si>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</si>
  <si>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</si>
  <si>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</si>
  <si>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</si>
  <si>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</si>
  <si>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</si>
  <si>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</si>
  <si>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</si>
  <si>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</si>
  <si>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</si>
  <si>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</si>
  <si>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</si>
  <si>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</si>
  <si>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</si>
  <si>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</si>
  <si>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</si>
  <si>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</si>
  <si>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</si>
  <si>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</si>
  <si>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</si>
  <si>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</si>
  <si>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</si>
  <si>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</si>
  <si>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</si>
  <si>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</si>
  <si>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</si>
  <si>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</si>
  <si>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</si>
  <si>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</si>
  <si>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</si>
  <si>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</si>
  <si>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</si>
  <si>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</si>
  <si>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</si>
  <si>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</si>
  <si>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</si>
  <si>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</si>
  <si>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</si>
  <si>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</si>
  <si>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</si>
  <si>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</si>
  <si>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</si>
  <si>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</si>
  <si>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</si>
  <si>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</si>
  <si>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</si>
  <si>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</si>
  <si>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</si>
  <si>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</si>
  <si>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</si>
  <si>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</si>
  <si>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</si>
  <si>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</si>
  <si>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</si>
  <si>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</si>
  <si>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</si>
  <si>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</si>
  <si>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</si>
  <si>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</si>
  <si>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</si>
  <si>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</si>
  <si>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</si>
  <si>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</si>
  <si>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</si>
  <si>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</si>
  <si>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</si>
  <si>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</si>
  <si>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</si>
  <si>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</si>
  <si>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</si>
  <si>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</si>
  <si>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</si>
  <si>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</si>
  <si>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</si>
  <si>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</si>
  <si>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</si>
  <si>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</si>
  <si>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</si>
  <si>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</si>
  <si>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</si>
  <si>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</si>
  <si>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</si>
  <si>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</si>
  <si>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</si>
  <si>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</si>
  <si>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</si>
  <si>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</si>
  <si>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</si>
  <si>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</si>
  <si>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</si>
  <si>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</si>
  <si>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</si>
  <si>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</si>
  <si>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</si>
  <si>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</si>
  <si>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</si>
  <si>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</si>
  <si>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</si>
  <si>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</si>
  <si>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</si>
  <si>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</si>
  <si>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</si>
  <si>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</si>
  <si>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</si>
  <si>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</si>
  <si>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</si>
  <si>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</si>
  <si>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</si>
  <si>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</si>
  <si>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</si>
  <si>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</si>
  <si>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</si>
  <si>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</si>
  <si>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</si>
  <si>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</si>
  <si>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</si>
  <si>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</si>
  <si>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</si>
  <si>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</si>
  <si>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</si>
  <si>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</si>
  <si>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</si>
  <si>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</si>
  <si>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</si>
  <si>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</si>
  <si>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</si>
  <si>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</si>
  <si>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</si>
  <si>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</si>
  <si>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</si>
  <si>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</si>
  <si>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</si>
  <si>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</si>
  <si>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</si>
  <si>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</si>
  <si>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</si>
  <si>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</si>
  <si>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</si>
  <si>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</si>
  <si>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</si>
  <si>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</si>
  <si>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</si>
  <si>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</si>
  <si>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</si>
  <si>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</si>
  <si>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</si>
  <si>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</si>
  <si>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</si>
  <si>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</si>
  <si>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</si>
  <si>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</si>
  <si>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</si>
  <si>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</si>
  <si>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</si>
  <si>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</si>
  <si>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</si>
  <si>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</si>
  <si>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</si>
  <si>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</si>
  <si>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</si>
  <si>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</si>
  <si>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</si>
  <si>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</si>
  <si>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</si>
  <si>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</si>
  <si>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</si>
  <si>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</si>
  <si>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</si>
  <si>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</si>
  <si>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</si>
  <si>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</si>
  <si>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</si>
  <si>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</si>
  <si>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</si>
  <si>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</si>
  <si>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</si>
  <si>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</si>
  <si>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</si>
  <si>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</si>
  <si>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</si>
  <si>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</si>
  <si>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</si>
  <si>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</si>
  <si>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</si>
  <si>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</si>
  <si>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</si>
  <si>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</si>
  <si>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</si>
  <si>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</si>
  <si>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</si>
  <si>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</si>
  <si>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</si>
  <si>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</si>
  <si>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</si>
  <si>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</si>
  <si>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</si>
  <si>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</si>
  <si>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</si>
  <si>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</si>
  <si>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</si>
  <si>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</si>
  <si>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</si>
  <si>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</si>
  <si>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</si>
  <si>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</si>
  <si>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</si>
  <si>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</si>
  <si>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</si>
  <si>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</si>
  <si>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</si>
  <si>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</si>
  <si>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</si>
  <si>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</si>
  <si>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</si>
  <si>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</si>
  <si>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</si>
  <si>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</si>
  <si>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</si>
  <si>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</si>
  <si>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</si>
  <si>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</si>
  <si>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</si>
  <si>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</si>
  <si>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</si>
  <si>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</si>
  <si>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</si>
  <si>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</si>
  <si>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</si>
  <si>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</si>
  <si>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</si>
  <si>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</si>
  <si>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</si>
  <si>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</si>
  <si>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</si>
  <si>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</si>
  <si>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</si>
  <si>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</si>
  <si>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</si>
  <si>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</si>
  <si>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</si>
  <si>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</si>
  <si>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</si>
  <si>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</si>
  <si>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</si>
  <si>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</si>
  <si>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</si>
  <si>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</si>
  <si>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</si>
  <si>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</si>
  <si>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</si>
  <si>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</si>
  <si>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</si>
  <si>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</si>
  <si>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</si>
  <si>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</si>
  <si>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</si>
  <si>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</si>
  <si>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</si>
  <si>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</si>
  <si>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</si>
  <si>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</si>
  <si>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</si>
  <si>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</si>
  <si>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</si>
  <si>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</si>
  <si>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</si>
  <si>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</si>
  <si>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</si>
  <si>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</si>
  <si>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</si>
  <si>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</si>
  <si>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</si>
  <si>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</si>
  <si>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</si>
  <si>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</si>
  <si>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</si>
  <si>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</si>
  <si>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</si>
  <si>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</si>
  <si>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</si>
  <si>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</si>
  <si>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</si>
  <si>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</si>
  <si>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</si>
  <si>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</si>
  <si>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</si>
  <si>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</si>
  <si>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</si>
  <si>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</si>
  <si>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</si>
  <si>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</si>
  <si>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</si>
  <si>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</si>
  <si>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</si>
  <si>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</si>
  <si>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</si>
  <si>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</si>
  <si>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</si>
  <si>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</si>
  <si>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</si>
  <si>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</si>
  <si>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</si>
  <si>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</si>
  <si>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</si>
  <si>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</si>
  <si>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</si>
  <si>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</si>
  <si>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</si>
  <si>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</si>
  <si>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</si>
  <si>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</si>
  <si>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</si>
  <si>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</si>
  <si>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</si>
  <si>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</si>
  <si>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</si>
  <si>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</si>
  <si>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</si>
  <si>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</si>
  <si>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</si>
  <si>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</si>
  <si>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</si>
  <si>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</si>
  <si>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</si>
  <si>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</si>
  <si>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</si>
  <si>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</si>
  <si>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</si>
  <si>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</si>
  <si>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</si>
  <si>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</si>
  <si>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</si>
  <si>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</si>
  <si>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</si>
  <si>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</si>
  <si>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</si>
  <si>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</si>
  <si>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</si>
  <si>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</si>
  <si>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</si>
  <si>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</si>
  <si>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</si>
  <si>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</si>
  <si>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</si>
  <si>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</si>
  <si>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</si>
  <si>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</si>
  <si>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</si>
  <si>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</si>
  <si>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</si>
  <si>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</si>
  <si>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</si>
  <si>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</si>
  <si>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</si>
  <si>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</si>
  <si>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</si>
  <si>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</si>
  <si>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</si>
  <si>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</si>
  <si>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</si>
  <si>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</si>
  <si>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</si>
  <si>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</si>
  <si>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</si>
  <si>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</si>
  <si>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</si>
  <si>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</si>
  <si>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</si>
  <si>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</si>
  <si>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</si>
  <si>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</si>
  <si>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</si>
  <si>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</si>
  <si>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</si>
  <si>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</si>
  <si>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</si>
  <si>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</si>
  <si>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</si>
  <si>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</si>
  <si>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</si>
  <si>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</si>
  <si>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</si>
  <si>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</si>
  <si>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</si>
  <si>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</si>
  <si>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</si>
  <si>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</si>
  <si>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</si>
  <si>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</si>
  <si>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</si>
  <si>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</si>
  <si>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</si>
  <si>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</si>
  <si>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</si>
  <si>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</si>
  <si>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</si>
  <si>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</si>
  <si>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</si>
  <si>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</si>
  <si>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</si>
  <si>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</si>
  <si>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</si>
  <si>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</si>
  <si>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</si>
  <si>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</si>
  <si>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</si>
  <si>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</si>
  <si>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</si>
  <si>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</si>
  <si>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</si>
  <si>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</si>
  <si>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</si>
  <si>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</si>
  <si>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</si>
  <si>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</si>
  <si>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</si>
  <si>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</si>
  <si>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</si>
  <si>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</si>
  <si>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</si>
  <si>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</si>
  <si>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</si>
  <si>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</si>
  <si>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</si>
  <si>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</si>
  <si>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</si>
  <si>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</si>
  <si>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</si>
  <si>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</si>
  <si>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</si>
  <si>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</si>
  <si>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</si>
  <si>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</si>
  <si>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</si>
  <si>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</si>
  <si>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</si>
  <si>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</si>
  <si>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</si>
  <si>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</si>
  <si>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</si>
  <si>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</si>
  <si>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</si>
  <si>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</si>
  <si>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</si>
  <si>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</si>
  <si>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</si>
  <si>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</si>
  <si>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</si>
  <si>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</si>
  <si>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</si>
  <si>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</si>
  <si>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</si>
  <si>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</si>
  <si>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</si>
  <si>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</si>
  <si>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</si>
  <si>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</si>
  <si>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</si>
  <si>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</si>
  <si>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</si>
  <si>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</si>
  <si>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</si>
  <si>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</si>
  <si>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</si>
  <si>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</si>
  <si>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</si>
  <si>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</si>
  <si>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</si>
  <si>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</si>
  <si>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</si>
  <si>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</si>
  <si>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</si>
  <si>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</si>
  <si>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</si>
  <si>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</si>
  <si>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</si>
  <si>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</si>
  <si>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</si>
  <si>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</si>
  <si>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</si>
  <si>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</si>
  <si>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</si>
  <si>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</si>
  <si>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</si>
  <si>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</si>
  <si>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</si>
  <si>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</si>
  <si>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</si>
  <si>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</si>
  <si>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</si>
  <si>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</si>
  <si>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</si>
  <si>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</si>
  <si>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</si>
  <si>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</si>
  <si>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</si>
  <si>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</si>
  <si>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</si>
  <si>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</si>
  <si>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</si>
  <si>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</si>
  <si>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</si>
  <si>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</si>
  <si>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</si>
  <si>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</si>
  <si>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</si>
  <si>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</si>
  <si>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</si>
  <si>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</si>
  <si>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</si>
  <si>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</si>
  <si>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</si>
  <si>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</si>
  <si>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</si>
  <si>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</si>
  <si>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</si>
  <si>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</si>
  <si>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</si>
  <si>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</si>
  <si>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</si>
  <si>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</si>
  <si>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</si>
  <si>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</si>
  <si>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</si>
  <si>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</si>
  <si>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</si>
  <si>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</si>
  <si>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</si>
  <si>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</si>
  <si>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</si>
  <si>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</si>
  <si>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</si>
  <si>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</si>
  <si>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</si>
  <si>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</si>
  <si>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</si>
  <si>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</si>
  <si>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</si>
  <si>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</si>
  <si>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</si>
  <si>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</si>
  <si>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</si>
  <si>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</si>
  <si>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</si>
  <si>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</si>
  <si>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</si>
  <si>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</si>
  <si>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</si>
  <si>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</si>
  <si>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</si>
  <si>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</si>
  <si>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</si>
  <si>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</si>
  <si>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</si>
  <si>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</si>
  <si>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</si>
  <si>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</si>
  <si>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</si>
  <si>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</si>
  <si>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</si>
  <si>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</si>
  <si>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</si>
  <si>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</si>
  <si>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</si>
  <si>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</si>
  <si>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</si>
  <si>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</si>
  <si>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</si>
  <si>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</si>
  <si>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</si>
  <si>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</si>
  <si>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</si>
  <si>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</si>
  <si>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</si>
  <si>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</si>
  <si>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</si>
  <si>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</si>
  <si>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</si>
  <si>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</si>
  <si>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</si>
  <si>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</si>
  <si>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</si>
  <si>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</si>
  <si>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</si>
  <si>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</si>
  <si>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</si>
  <si>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</si>
  <si>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</si>
  <si>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</si>
  <si>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</si>
  <si>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</si>
  <si>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</si>
  <si>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</si>
  <si>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</si>
  <si>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</si>
  <si>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</si>
  <si>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</si>
  <si>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</si>
  <si>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</si>
  <si>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</si>
  <si>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</si>
  <si>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</si>
  <si>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</si>
  <si>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</si>
  <si>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</si>
  <si>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</si>
  <si>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</si>
  <si>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</si>
  <si>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</si>
  <si>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</si>
  <si>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</si>
  <si>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</si>
  <si>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</si>
  <si>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</si>
  <si>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</si>
  <si>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</si>
  <si>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</si>
  <si>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</si>
  <si>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</si>
  <si>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</si>
  <si>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</si>
  <si>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</si>
  <si>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</si>
  <si>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</si>
  <si>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</si>
  <si>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</si>
  <si>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</si>
  <si>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</si>
  <si>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</si>
  <si>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</si>
  <si>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</si>
  <si>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</si>
  <si>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</si>
  <si>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</si>
  <si>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</si>
  <si>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</si>
  <si>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</si>
  <si>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</si>
  <si>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</si>
  <si>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</si>
  <si>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</si>
  <si>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</si>
  <si>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</si>
  <si>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</si>
  <si>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</si>
  <si>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</si>
  <si>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</si>
  <si>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</si>
  <si>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</si>
  <si>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</si>
  <si>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</si>
  <si>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</si>
  <si>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</si>
  <si>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</si>
  <si>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</si>
  <si>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</si>
  <si>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</si>
  <si>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</si>
  <si>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</si>
  <si>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</si>
  <si>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</si>
  <si>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</si>
  <si>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</si>
  <si>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</si>
  <si>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</si>
  <si>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</si>
  <si>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</si>
  <si>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</si>
  <si>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</si>
  <si>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</si>
  <si>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</si>
  <si>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</si>
  <si>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</si>
  <si>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</si>
  <si>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</si>
  <si>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</si>
  <si>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</si>
  <si>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</si>
  <si>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</si>
  <si>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</si>
  <si>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</si>
  <si>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</si>
  <si>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</si>
  <si>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</si>
  <si>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</si>
  <si>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</si>
  <si>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</si>
  <si>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</si>
  <si>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</si>
  <si>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</si>
  <si>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</si>
  <si>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</si>
  <si>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</si>
  <si>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</si>
  <si>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</si>
  <si>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</si>
  <si>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</si>
  <si>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</si>
  <si>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</si>
  <si>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</si>
  <si>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</si>
  <si>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</si>
  <si>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</si>
  <si>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</si>
  <si>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</si>
  <si>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</si>
  <si>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</si>
  <si>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</si>
  <si>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</si>
  <si>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</si>
  <si>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</si>
  <si>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</si>
  <si>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</si>
  <si>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</si>
  <si>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</si>
  <si>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</si>
  <si>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</si>
  <si>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</si>
  <si>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</si>
  <si>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</si>
  <si>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</si>
  <si>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</si>
  <si>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</si>
  <si>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</si>
  <si>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</si>
  <si>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</si>
  <si>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</si>
  <si>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</si>
  <si>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</si>
  <si>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</si>
  <si>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</si>
  <si>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</si>
  <si>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</si>
  <si>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</si>
  <si>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</si>
  <si>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</si>
  <si>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</si>
  <si>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</si>
  <si>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</si>
  <si>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</si>
  <si>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</si>
  <si>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</si>
  <si>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</si>
  <si>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</si>
  <si>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</si>
  <si>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</si>
  <si>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</si>
  <si>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</si>
  <si>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</si>
  <si>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</si>
  <si>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</si>
  <si>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</si>
  <si>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</si>
  <si>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</si>
  <si>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</si>
  <si>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</si>
  <si>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</si>
  <si>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</si>
  <si>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</si>
  <si>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</si>
  <si>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</si>
  <si>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</si>
  <si>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</si>
  <si>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</si>
  <si>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</si>
  <si>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</si>
  <si>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</si>
  <si>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</si>
  <si>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</si>
  <si>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</si>
  <si>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</si>
  <si>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</si>
  <si>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</si>
  <si>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</si>
  <si>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</si>
  <si>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</si>
  <si>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</si>
  <si>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</si>
  <si>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</si>
  <si>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</si>
  <si>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</si>
  <si>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</si>
  <si>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</si>
  <si>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</si>
  <si>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</si>
  <si>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</si>
  <si>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</si>
  <si>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</si>
  <si>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</si>
  <si>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</si>
  <si>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</si>
  <si>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</si>
  <si>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</si>
  <si>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</si>
  <si>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</si>
  <si>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</si>
  <si>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</si>
  <si>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</si>
  <si>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</si>
  <si>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</si>
  <si>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</si>
  <si>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</si>
  <si>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</si>
  <si>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</si>
  <si>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</si>
  <si>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</si>
  <si>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</si>
  <si>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</si>
  <si>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</si>
  <si>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</si>
  <si>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</si>
  <si>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</si>
  <si>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</si>
  <si>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</si>
  <si>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</si>
  <si>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</si>
  <si>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</si>
  <si>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</si>
  <si>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</si>
  <si>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</si>
  <si>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</si>
  <si>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</si>
  <si>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</si>
  <si>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</si>
  <si>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</si>
  <si>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</si>
  <si>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</si>
  <si>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</si>
  <si>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</si>
  <si>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</si>
  <si>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</si>
  <si>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</si>
  <si>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</si>
  <si>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</si>
  <si>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</si>
  <si>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</si>
  <si>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</si>
  <si>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</si>
  <si>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</si>
  <si>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</si>
  <si>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</si>
  <si>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</si>
  <si>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</si>
  <si>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</si>
  <si>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</si>
  <si>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</si>
  <si>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</si>
  <si>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</si>
  <si>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</si>
  <si>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</si>
  <si>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</si>
  <si>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</si>
  <si>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</si>
  <si>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</si>
  <si>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</si>
  <si>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</si>
  <si>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</si>
  <si>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</si>
  <si>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</si>
  <si>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</si>
  <si>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</si>
  <si>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</si>
  <si>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</si>
  <si>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</si>
  <si>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</si>
  <si>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</si>
  <si>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</si>
  <si>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</si>
  <si>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</si>
  <si>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</si>
  <si>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</si>
  <si>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</si>
  <si>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</si>
  <si>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</si>
  <si>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</si>
  <si>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</si>
  <si>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</si>
  <si>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</si>
  <si>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</si>
  <si>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</si>
  <si>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</si>
  <si>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</si>
  <si>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</si>
  <si>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</si>
  <si>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</si>
  <si>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</si>
  <si>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</si>
  <si>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</si>
  <si>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</si>
  <si>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</si>
  <si>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</si>
  <si>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</si>
  <si>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</si>
  <si>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</si>
  <si>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</si>
  <si>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</si>
  <si>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</si>
  <si>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</si>
  <si>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</si>
  <si>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</si>
  <si>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</si>
  <si>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</si>
  <si>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</si>
  <si>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</si>
  <si>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</si>
  <si>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</si>
  <si>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</si>
  <si>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</si>
  <si>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</si>
  <si>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</si>
  <si>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</si>
  <si>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</si>
  <si>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</si>
  <si>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</si>
  <si>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</si>
  <si>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</si>
  <si>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</si>
  <si>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</si>
  <si>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</si>
  <si>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</si>
  <si>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</si>
  <si>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</si>
  <si>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</si>
  <si>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</si>
  <si>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</si>
  <si>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</si>
  <si>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</si>
  <si>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</si>
  <si>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</si>
  <si>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</si>
  <si>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</si>
  <si>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</si>
  <si>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</si>
  <si>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</si>
  <si>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</si>
  <si>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</si>
  <si>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</si>
  <si>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</si>
  <si>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</si>
  <si>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</si>
  <si>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</si>
  <si>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</si>
  <si>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</si>
  <si>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</si>
  <si>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</si>
  <si>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</si>
  <si>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</si>
  <si>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</si>
  <si>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</si>
  <si>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</si>
  <si>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</si>
  <si>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</si>
  <si>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</si>
  <si>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</si>
  <si>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</si>
  <si>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</si>
  <si>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</si>
  <si>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</si>
  <si>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</si>
  <si>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</si>
  <si>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</si>
  <si>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</si>
  <si>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</si>
  <si>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</si>
  <si>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</si>
  <si>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</si>
  <si>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</si>
  <si>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</si>
  <si>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</si>
  <si>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</si>
  <si>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</si>
  <si>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</si>
  <si>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</si>
  <si>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</si>
  <si>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</si>
  <si>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</si>
  <si>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</si>
  <si>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</si>
  <si>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</si>
  <si>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</si>
  <si>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</si>
  <si>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</si>
  <si>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</si>
  <si>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</si>
  <si>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</si>
  <si>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</si>
  <si>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</si>
  <si>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</si>
  <si>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</si>
  <si>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</si>
  <si>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</si>
  <si>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</si>
  <si>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</si>
  <si>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</si>
  <si>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</si>
  <si>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</si>
  <si>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</si>
  <si>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</si>
  <si>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</si>
  <si>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</si>
  <si>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</si>
  <si>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</si>
  <si>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</si>
  <si>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</si>
  <si>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</si>
  <si>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</si>
  <si>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</si>
  <si>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</si>
  <si>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</si>
  <si>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</si>
  <si>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</si>
  <si>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</si>
  <si>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</si>
  <si>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</si>
  <si>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</si>
  <si>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</si>
  <si>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</si>
  <si>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</si>
  <si>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</si>
  <si>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</si>
  <si>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</si>
  <si>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</si>
  <si>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</si>
  <si>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</si>
  <si>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</si>
  <si>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</si>
  <si>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</si>
  <si>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</si>
  <si>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</si>
  <si>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</si>
  <si>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</si>
  <si>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</si>
  <si>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</si>
  <si>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</si>
  <si>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</si>
  <si>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</si>
  <si>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</si>
  <si>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</si>
  <si>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</si>
  <si>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</si>
  <si>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</si>
  <si>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</si>
  <si>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</si>
  <si>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</si>
  <si>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</si>
  <si>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</si>
  <si>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</si>
  <si>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</si>
  <si>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</si>
  <si>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</si>
  <si>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</si>
  <si>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</si>
  <si>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</si>
  <si>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</si>
  <si>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</si>
  <si>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</si>
  <si>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</si>
  <si>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</si>
  <si>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</si>
  <si>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</si>
  <si>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</si>
  <si>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</si>
  <si>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</si>
  <si>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</si>
  <si>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</si>
  <si>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</si>
  <si>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</si>
  <si>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</si>
  <si>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</si>
  <si>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</si>
  <si>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</si>
  <si>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</si>
  <si>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</si>
  <si>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</si>
  <si>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</si>
  <si>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</si>
  <si>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</si>
  <si>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</si>
  <si>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</si>
  <si>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</si>
  <si>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</si>
  <si>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</si>
  <si>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</si>
  <si>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</si>
  <si>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</si>
  <si>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</si>
  <si>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</si>
  <si>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</si>
  <si>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</si>
  <si>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</si>
  <si>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</si>
  <si>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</si>
  <si>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</si>
  <si>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</si>
  <si>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</si>
  <si>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</si>
  <si>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</si>
  <si>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</si>
  <si>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</si>
  <si>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</si>
  <si>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</si>
  <si>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</si>
  <si>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</si>
  <si>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</si>
  <si>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</si>
  <si>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</si>
  <si>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</si>
  <si>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</si>
  <si>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</si>
  <si>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</si>
  <si>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</si>
  <si>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</si>
  <si>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</si>
  <si>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</si>
  <si>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</si>
  <si>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</si>
  <si>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</si>
  <si>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</si>
  <si>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</si>
  <si>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</si>
  <si>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</si>
  <si>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</si>
  <si>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</si>
  <si>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</si>
  <si>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</si>
  <si>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</si>
  <si>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</si>
  <si>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</si>
  <si>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</si>
  <si>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</si>
  <si>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</si>
  <si>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</si>
  <si>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</si>
  <si>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</si>
  <si>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</si>
  <si>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</si>
  <si>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</si>
  <si>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</si>
  <si>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</si>
  <si>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</si>
  <si>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</si>
  <si>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</si>
  <si>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</si>
  <si>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</si>
  <si>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</si>
  <si>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</si>
  <si>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</si>
  <si>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</si>
  <si>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</si>
  <si>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</si>
  <si>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</si>
  <si>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</si>
  <si>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</si>
  <si>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</si>
  <si>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</si>
  <si>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</si>
  <si>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</si>
  <si>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</si>
  <si>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</si>
  <si>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</si>
  <si>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</si>
  <si>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</si>
  <si>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</si>
  <si>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</si>
  <si>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</si>
  <si>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</si>
  <si>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</si>
  <si>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</si>
  <si>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</si>
  <si>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</si>
  <si>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</si>
  <si>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</si>
  <si>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</si>
  <si>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</si>
  <si>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</si>
  <si>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</si>
  <si>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</si>
  <si>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</si>
  <si>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</si>
  <si>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</si>
  <si>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</si>
  <si>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</si>
  <si>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</si>
  <si>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</si>
  <si>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</si>
  <si>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</si>
  <si>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</si>
  <si>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</si>
  <si>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</si>
  <si>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</si>
  <si>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</si>
  <si>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</si>
  <si>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</si>
  <si>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</si>
  <si>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</si>
  <si>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</si>
  <si>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</si>
  <si>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</si>
  <si>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</si>
  <si>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</si>
  <si>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</si>
  <si>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</si>
  <si>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</si>
  <si>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</si>
  <si>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</si>
  <si>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</si>
  <si>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</si>
  <si>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</si>
  <si>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</si>
  <si>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</si>
  <si>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</si>
  <si>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</si>
  <si>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</si>
  <si>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</si>
  <si>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</si>
  <si>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</si>
  <si>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</si>
  <si>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</si>
  <si>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</si>
  <si>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</si>
  <si>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</si>
  <si>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</si>
  <si>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</si>
  <si>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</si>
  <si>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</si>
  <si>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</si>
  <si>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</si>
  <si>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</si>
  <si>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</si>
  <si>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</si>
  <si>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</si>
  <si>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</si>
  <si>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</si>
  <si>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</si>
  <si>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</si>
  <si>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</si>
  <si>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</si>
  <si>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</si>
  <si>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</si>
  <si>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</si>
  <si>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</si>
  <si>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</si>
  <si>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</si>
  <si>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</si>
  <si>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</si>
  <si>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</si>
  <si>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</si>
  <si>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</si>
  <si>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</si>
  <si>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</si>
  <si>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</si>
  <si>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</si>
  <si>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</si>
  <si>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</si>
  <si>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</si>
  <si>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</si>
  <si>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</si>
  <si>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</si>
  <si>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</si>
  <si>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</si>
  <si>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</si>
  <si>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</si>
  <si>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</si>
  <si>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</si>
  <si>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</si>
  <si>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</si>
  <si>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</si>
  <si>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</si>
  <si>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</si>
  <si>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</si>
  <si>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</si>
  <si>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</si>
  <si>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</si>
  <si>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</si>
  <si>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</si>
  <si>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</si>
  <si>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</si>
  <si>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</si>
  <si>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</si>
  <si>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</si>
  <si>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</si>
  <si>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</si>
  <si>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</si>
  <si>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</si>
  <si>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</si>
  <si>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</si>
  <si>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</si>
  <si>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</si>
  <si>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</si>
  <si>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</si>
  <si>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</si>
  <si>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</si>
  <si>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</si>
  <si>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</si>
  <si>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</si>
  <si>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</si>
  <si>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</si>
  <si>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</si>
  <si>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</si>
  <si>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</si>
  <si>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</si>
  <si>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</si>
  <si>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</si>
  <si>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</si>
  <si>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</si>
  <si>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</si>
  <si>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</si>
  <si>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</si>
  <si>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</si>
  <si>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</si>
  <si>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</si>
  <si>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</si>
  <si>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</si>
  <si>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</si>
  <si>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</si>
  <si>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</si>
  <si>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</si>
  <si>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</si>
  <si>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</si>
  <si>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</si>
  <si>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</si>
  <si>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</si>
  <si>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</si>
  <si>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</si>
  <si>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</si>
  <si>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</si>
  <si>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</si>
  <si>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</si>
  <si>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</si>
  <si>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</si>
  <si>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</si>
  <si>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</si>
  <si>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</si>
  <si>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</si>
  <si>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</si>
  <si>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</si>
  <si>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</si>
  <si>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</si>
  <si>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</si>
  <si>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</si>
  <si>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</si>
  <si>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</si>
  <si>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</si>
  <si>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</si>
  <si>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</si>
  <si>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</si>
  <si>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</si>
  <si>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</si>
  <si>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</si>
  <si>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</si>
  <si>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</si>
  <si>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</si>
  <si>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</si>
  <si>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</si>
  <si>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</si>
  <si>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</si>
  <si>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</si>
  <si>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</si>
  <si>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</si>
  <si>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</si>
  <si>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</si>
  <si>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</si>
  <si>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</si>
  <si>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</si>
  <si>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</si>
  <si>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</si>
  <si>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</si>
  <si>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</si>
  <si>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</si>
  <si>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</si>
  <si>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</si>
  <si>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</si>
  <si>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</si>
  <si>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</si>
  <si>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</si>
  <si>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</si>
  <si>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</si>
  <si>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</si>
  <si>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</si>
  <si>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</si>
  <si>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</si>
  <si>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</si>
  <si>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</si>
  <si>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</si>
  <si>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</si>
  <si>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</si>
  <si>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</si>
  <si>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</si>
  <si>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</si>
  <si>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</si>
  <si>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</si>
  <si>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</si>
  <si>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</si>
  <si>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</si>
  <si>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</si>
  <si>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</si>
  <si>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</si>
  <si>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</si>
  <si>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</si>
  <si>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</si>
  <si>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</si>
  <si>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</si>
  <si>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</si>
  <si>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</si>
  <si>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</si>
  <si>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</si>
  <si>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</si>
  <si>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</si>
  <si>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</si>
  <si>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</si>
  <si>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</si>
  <si>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</si>
  <si>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</si>
  <si>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</si>
  <si>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</si>
  <si>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</si>
  <si>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</si>
  <si>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</si>
  <si>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</si>
  <si>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</si>
  <si>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</si>
  <si>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</si>
  <si>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</si>
  <si>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</si>
  <si>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</si>
  <si>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</si>
  <si>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</si>
  <si>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</si>
  <si>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</si>
  <si>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</si>
  <si>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</si>
  <si>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</si>
  <si>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</si>
  <si>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</si>
  <si>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</si>
  <si>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</si>
  <si>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</si>
  <si>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</si>
  <si>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</si>
  <si>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</si>
  <si>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</si>
  <si>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</si>
  <si>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</si>
  <si>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</si>
  <si>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</si>
  <si>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</si>
  <si>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</si>
  <si>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</si>
  <si>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</si>
  <si>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</si>
  <si>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</si>
  <si>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</si>
  <si>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</si>
  <si>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</si>
  <si>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</si>
  <si>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</si>
  <si>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</si>
  <si>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</si>
  <si>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</si>
  <si>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</si>
  <si>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</si>
  <si>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</si>
  <si>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</si>
  <si>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</si>
  <si>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</si>
  <si>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</si>
  <si>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</si>
  <si>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</si>
  <si>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</si>
  <si>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</si>
  <si>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</si>
  <si>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</si>
  <si>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</si>
  <si>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</si>
  <si>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</si>
  <si>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</si>
  <si>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</si>
  <si>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</si>
  <si>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</si>
  <si>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</si>
  <si>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</si>
  <si>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</si>
  <si>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</si>
  <si>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</si>
  <si>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</si>
  <si>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</si>
  <si>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</si>
  <si>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</si>
  <si>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</si>
  <si>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</si>
  <si>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</si>
  <si>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</si>
  <si>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</si>
  <si>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</si>
  <si>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</si>
  <si>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</si>
  <si>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</si>
  <si>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</si>
  <si>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</si>
  <si>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</si>
  <si>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</si>
  <si>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</si>
  <si>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</si>
  <si>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</si>
  <si>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</si>
  <si>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</si>
  <si>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</si>
  <si>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</si>
  <si>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</si>
  <si>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</si>
  <si>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</si>
  <si>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</si>
  <si>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</si>
  <si>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</si>
  <si>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</si>
  <si>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</si>
  <si>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</si>
  <si>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</si>
  <si>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</si>
  <si>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</si>
  <si>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</si>
  <si>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</si>
  <si>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</si>
  <si>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</si>
  <si>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</si>
  <si>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</si>
  <si>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</si>
  <si>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</si>
  <si>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</si>
  <si>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</si>
  <si>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</si>
  <si>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</si>
  <si>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</si>
  <si>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</si>
  <si>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</si>
  <si>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</si>
  <si>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</si>
  <si>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</si>
  <si>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</si>
  <si>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</si>
  <si>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</si>
  <si>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</si>
  <si>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</si>
  <si>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</si>
  <si>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</si>
  <si>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</si>
  <si>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</si>
  <si>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</si>
  <si>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</si>
  <si>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</si>
  <si>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</si>
  <si>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</si>
  <si>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</si>
  <si>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</si>
  <si>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</si>
  <si>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</si>
  <si>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</si>
  <si>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</si>
  <si>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</si>
  <si>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</si>
  <si>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</si>
  <si>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</si>
  <si>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</si>
  <si>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</si>
  <si>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</si>
  <si>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</si>
  <si>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</si>
  <si>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</si>
  <si>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</si>
  <si>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</si>
  <si>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</si>
  <si>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</si>
  <si>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</si>
  <si>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</si>
  <si>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</si>
  <si>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</si>
  <si>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</si>
  <si>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</si>
  <si>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</si>
  <si>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</si>
  <si>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</si>
  <si>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</si>
  <si>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</si>
  <si>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</si>
  <si>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</si>
  <si>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</si>
  <si>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</si>
  <si>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</si>
  <si>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</si>
  <si>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</si>
  <si>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</si>
  <si>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</si>
  <si>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</si>
  <si>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</si>
  <si>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</si>
  <si>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</si>
  <si>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</si>
  <si>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</si>
  <si>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</si>
  <si>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</si>
  <si>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</si>
  <si>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</si>
  <si>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</si>
  <si>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</si>
  <si>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</si>
  <si>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</si>
  <si>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</si>
  <si>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</si>
  <si>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</si>
  <si>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</si>
  <si>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</si>
  <si>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</si>
  <si>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</si>
  <si>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</si>
  <si>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</si>
  <si>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</si>
  <si>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</si>
  <si>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</si>
  <si>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</si>
  <si>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</si>
  <si>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</si>
  <si>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</si>
  <si>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</si>
  <si>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</si>
  <si>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</si>
  <si>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</si>
  <si>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</si>
  <si>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</si>
  <si>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</si>
  <si>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</si>
  <si>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</si>
  <si>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</si>
  <si>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</si>
  <si>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</si>
  <si>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</si>
  <si>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</si>
  <si>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</si>
  <si>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</si>
  <si>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</si>
  <si>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</si>
  <si>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</si>
  <si>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</si>
  <si>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</si>
  <si>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</si>
  <si>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</si>
  <si>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</si>
  <si>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</si>
  <si>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</si>
  <si>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</si>
  <si>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</si>
  <si>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</si>
  <si>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</si>
  <si>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</si>
  <si>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</si>
  <si>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</si>
  <si>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</si>
  <si>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</si>
  <si>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</si>
  <si>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</si>
  <si>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</si>
  <si>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</si>
  <si>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</si>
  <si>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</si>
  <si>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</si>
  <si>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</si>
  <si>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</si>
  <si>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</si>
  <si>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</si>
  <si>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</si>
  <si>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</si>
  <si>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</si>
  <si>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</si>
  <si>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</si>
  <si>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</si>
  <si>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</si>
  <si>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</si>
  <si>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</si>
  <si>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</si>
  <si>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</si>
  <si>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</si>
  <si>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</si>
  <si>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</si>
  <si>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</si>
  <si>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</si>
  <si>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</si>
  <si>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</si>
  <si>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</si>
  <si>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</si>
  <si>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</si>
  <si>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</si>
  <si>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</si>
  <si>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</si>
  <si>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</si>
  <si>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</si>
  <si>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</si>
  <si>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</si>
  <si>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</si>
  <si>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</si>
  <si>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</si>
  <si>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</si>
  <si>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</si>
  <si>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</si>
  <si>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</si>
  <si>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</si>
  <si>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</si>
  <si>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</si>
  <si>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</si>
  <si>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</si>
  <si>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</si>
  <si>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</si>
  <si>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</si>
  <si>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</si>
  <si>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</si>
  <si>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</si>
  <si>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</si>
  <si>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</si>
  <si>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</si>
  <si>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</si>
  <si>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</si>
  <si>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</si>
  <si>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</si>
  <si>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</si>
  <si>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</si>
  <si>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</si>
  <si>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</si>
  <si>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</si>
  <si>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</si>
  <si>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</si>
  <si>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</si>
  <si>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</si>
  <si>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</si>
  <si>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</si>
  <si>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</si>
  <si>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</si>
  <si>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</si>
  <si>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</si>
  <si>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</si>
  <si>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</si>
  <si>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</si>
  <si>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</si>
  <si>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</si>
  <si>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</si>
  <si>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</si>
  <si>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</si>
  <si>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</si>
  <si>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</si>
  <si>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</si>
  <si>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</si>
  <si>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</si>
  <si>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</si>
  <si>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</si>
  <si>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</si>
  <si>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</si>
  <si>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</si>
  <si>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</si>
  <si>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</si>
  <si>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</si>
  <si>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</si>
  <si>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</si>
  <si>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</si>
  <si>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</si>
  <si>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</si>
  <si>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</si>
  <si>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</si>
  <si>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</si>
  <si>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</si>
  <si>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</si>
  <si>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</si>
  <si>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</si>
  <si>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</si>
  <si>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</si>
  <si>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</si>
  <si>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</si>
  <si>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</si>
  <si>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</si>
  <si>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</si>
  <si>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</si>
  <si>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</si>
  <si>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</si>
  <si>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</si>
  <si>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</si>
  <si>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</si>
  <si>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</si>
  <si>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</si>
  <si>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</si>
  <si>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</si>
  <si>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</si>
  <si>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</si>
  <si>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</si>
  <si>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</si>
  <si>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</si>
  <si>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</si>
  <si>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</si>
  <si>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</si>
  <si>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</si>
  <si>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</si>
  <si>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</si>
  <si>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</si>
  <si>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</si>
  <si>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</si>
  <si>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</si>
  <si>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</si>
  <si>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</si>
  <si>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</si>
  <si>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</si>
  <si>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</si>
  <si>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</si>
  <si>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</si>
  <si>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</si>
  <si>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</si>
  <si>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</si>
  <si>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</si>
  <si>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</si>
  <si>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</si>
  <si>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</si>
  <si>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</si>
  <si>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</si>
  <si>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</si>
  <si>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</si>
  <si>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</si>
  <si>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</si>
  <si>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</si>
  <si>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</si>
  <si>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</si>
  <si>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</si>
  <si>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</si>
  <si>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</si>
  <si>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</si>
  <si>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</si>
  <si>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</si>
  <si>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</si>
  <si>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</si>
  <si>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</si>
  <si>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</si>
  <si>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</si>
  <si>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</si>
  <si>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</si>
  <si>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</si>
  <si>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</si>
  <si>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</si>
  <si>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</si>
  <si>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</si>
  <si>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</si>
  <si>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</si>
  <si>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</si>
  <si>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</si>
  <si>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</si>
  <si>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</si>
  <si>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</si>
  <si>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</si>
  <si>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</si>
  <si>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</si>
  <si>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</si>
  <si>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</si>
  <si>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</si>
  <si>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</si>
  <si>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</si>
  <si>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</si>
  <si>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</si>
  <si>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</si>
  <si>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</si>
  <si>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</si>
  <si>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</si>
  <si>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</si>
  <si>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</si>
  <si>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</si>
  <si>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</si>
  <si>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</si>
  <si>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</si>
  <si>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</si>
  <si>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</si>
  <si>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</si>
  <si>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</si>
  <si>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</si>
  <si>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</si>
  <si>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</si>
  <si>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</si>
  <si>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</si>
  <si>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</si>
  <si>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</si>
  <si>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</si>
  <si>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</si>
  <si>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</si>
  <si>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</si>
  <si>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</si>
  <si>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</si>
  <si>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</si>
  <si>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</si>
  <si>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</si>
  <si>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</si>
  <si>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</si>
  <si>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</si>
  <si>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</si>
  <si>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</si>
  <si>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</si>
  <si>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</si>
  <si>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</si>
  <si>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</si>
  <si>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</si>
  <si>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</si>
  <si>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</si>
  <si>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</si>
  <si>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</si>
  <si>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</si>
  <si>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</si>
  <si>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</si>
  <si>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</si>
  <si>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</si>
  <si>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</si>
  <si>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</si>
  <si>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</si>
  <si>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</si>
  <si>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</si>
  <si>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</si>
  <si>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</si>
  <si>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</si>
  <si>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</si>
  <si>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</si>
  <si>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</si>
  <si>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</si>
  <si>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</si>
  <si>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</si>
  <si>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</si>
  <si>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</si>
  <si>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</si>
  <si>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</si>
  <si>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</si>
  <si>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</si>
  <si>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</si>
  <si>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</si>
  <si>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</si>
  <si>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</si>
  <si>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</si>
  <si>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</si>
  <si>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</si>
  <si>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</si>
  <si>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</si>
  <si>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</si>
  <si>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</si>
  <si>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</si>
  <si>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</si>
  <si>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</si>
  <si>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</si>
  <si>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</si>
  <si>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</si>
  <si>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</si>
  <si>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</si>
  <si>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</si>
  <si>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</si>
  <si>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</si>
  <si>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</si>
  <si>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</si>
  <si>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</si>
  <si>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</si>
  <si>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</si>
  <si>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</si>
  <si>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</si>
  <si>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</si>
  <si>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</si>
  <si>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</si>
  <si>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</si>
  <si>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</si>
  <si>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</si>
  <si>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</si>
  <si>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</si>
  <si>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</si>
  <si>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</si>
  <si>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</si>
  <si>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</si>
  <si>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</si>
  <si>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</si>
  <si>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</si>
  <si>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</si>
  <si>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</si>
  <si>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</si>
  <si>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</si>
  <si>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</si>
  <si>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</si>
  <si>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</si>
  <si>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</si>
  <si>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</si>
  <si>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</si>
  <si>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</si>
  <si>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</si>
  <si>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</si>
  <si>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</si>
  <si>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</si>
  <si>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</si>
  <si>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</si>
  <si>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</si>
  <si>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</si>
  <si>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</si>
  <si>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</si>
  <si>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</si>
  <si>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</si>
  <si>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</si>
  <si>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</si>
  <si>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</si>
  <si>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</si>
  <si>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</si>
  <si>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</si>
  <si>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</si>
  <si>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</si>
  <si>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</si>
  <si>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</si>
  <si>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</si>
  <si>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</si>
  <si>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</si>
  <si>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</si>
  <si>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</si>
  <si>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</si>
  <si>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</si>
  <si>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</si>
  <si>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</si>
  <si>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</si>
  <si>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</si>
  <si>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</si>
  <si>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</si>
  <si>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</si>
  <si>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</si>
  <si>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</si>
  <si>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</si>
  <si>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</si>
  <si>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</si>
  <si>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</si>
  <si>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</si>
  <si>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</si>
  <si>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</si>
  <si>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</si>
  <si>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</si>
  <si>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</si>
  <si>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</si>
  <si>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</si>
  <si>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</si>
  <si>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</si>
  <si>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</si>
  <si>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</si>
  <si>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</si>
  <si>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</si>
  <si>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</si>
  <si>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</si>
  <si>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</si>
  <si>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</si>
  <si>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</si>
  <si>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</si>
  <si>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</si>
  <si>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</si>
  <si>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</si>
  <si>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</si>
  <si>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</si>
  <si>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</si>
  <si>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</si>
  <si>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</si>
  <si>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</si>
  <si>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</si>
  <si>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</si>
  <si>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</si>
  <si>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</si>
  <si>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</si>
  <si>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</si>
  <si>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</si>
  <si>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</si>
  <si>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</si>
  <si>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</si>
  <si>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</si>
  <si>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</si>
  <si>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</si>
  <si>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</si>
  <si>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</si>
  <si>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</si>
  <si>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</si>
  <si>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</si>
  <si>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</si>
  <si>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</si>
  <si>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</si>
  <si>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</si>
  <si>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</si>
  <si>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</si>
  <si>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</si>
  <si>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</si>
  <si>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</si>
  <si>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</si>
  <si>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</si>
  <si>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</si>
  <si>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</si>
  <si>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</si>
  <si>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</si>
  <si>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</si>
  <si>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</si>
  <si>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</si>
  <si>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</si>
  <si>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</si>
  <si>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</si>
  <si>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</si>
  <si>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</si>
  <si>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</si>
  <si>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</si>
  <si>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</si>
  <si>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</si>
  <si>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</si>
  <si>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</si>
  <si>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</si>
  <si>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</si>
  <si>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</si>
  <si>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</si>
  <si>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</si>
  <si>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</si>
  <si>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</si>
  <si>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</si>
  <si>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</si>
  <si>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</si>
  <si>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</si>
  <si>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</si>
  <si>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</si>
  <si>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</si>
  <si>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</si>
  <si>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</si>
  <si>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</si>
  <si>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</si>
  <si>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</si>
  <si>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</si>
  <si>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</si>
  <si>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</si>
  <si>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</si>
  <si>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</si>
  <si>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</si>
  <si>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</si>
  <si>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</si>
  <si>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</si>
  <si>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</si>
  <si>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</si>
  <si>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</si>
  <si>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</si>
  <si>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</si>
  <si>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</si>
  <si>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</si>
  <si>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</si>
  <si>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</si>
  <si>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</si>
  <si>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</si>
  <si>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</si>
  <si>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</si>
  <si>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</si>
  <si>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</si>
  <si>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</si>
  <si>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</si>
  <si>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</si>
  <si>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</si>
  <si>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</si>
  <si>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</si>
  <si>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</si>
  <si>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</si>
  <si>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</si>
  <si>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</si>
  <si>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</si>
  <si>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</si>
  <si>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</si>
  <si>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</si>
  <si>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</si>
  <si>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</si>
  <si>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</si>
  <si>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</si>
  <si>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</si>
  <si>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</si>
  <si>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</si>
  <si>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</si>
  <si>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</si>
  <si>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</si>
  <si>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</si>
  <si>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</si>
  <si>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</si>
  <si>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</si>
  <si>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</si>
  <si>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</si>
  <si>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</si>
  <si>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</si>
  <si>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</si>
  <si>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</si>
  <si>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</si>
  <si>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</si>
  <si>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</si>
  <si>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</si>
  <si>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</si>
  <si>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</si>
  <si>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</si>
  <si>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</si>
  <si>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</si>
  <si>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</si>
  <si>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</si>
  <si>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</si>
  <si>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</si>
  <si>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</si>
  <si>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</si>
  <si>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</si>
  <si>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</si>
  <si>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</si>
  <si>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</si>
  <si>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</si>
  <si>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</si>
  <si>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</si>
  <si>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</si>
  <si>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</si>
  <si>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</si>
  <si>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</si>
  <si>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</si>
  <si>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</si>
  <si>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</si>
  <si>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</si>
  <si>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</si>
  <si>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</si>
  <si>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</si>
  <si>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</si>
  <si>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</si>
  <si>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</si>
  <si>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</si>
  <si>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</si>
  <si>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</si>
  <si>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</si>
  <si>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</si>
  <si>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</si>
  <si>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</si>
  <si>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</si>
  <si>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</si>
  <si>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</si>
  <si>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</si>
  <si>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</si>
  <si>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</si>
  <si>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</si>
  <si>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</si>
  <si>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</si>
  <si>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</si>
  <si>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</si>
  <si>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</si>
  <si>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</si>
  <si>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</si>
  <si>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</si>
  <si>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</si>
  <si>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</si>
  <si>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</si>
  <si>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</si>
  <si>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</si>
  <si>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</si>
  <si>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</si>
  <si>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</si>
  <si>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</si>
  <si>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</si>
  <si>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</si>
  <si>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</si>
  <si>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</si>
  <si>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</si>
  <si>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</si>
  <si>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</si>
  <si>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</si>
  <si>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</si>
  <si>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</si>
  <si>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</si>
  <si>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</si>
  <si>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</si>
  <si>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</si>
  <si>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</si>
  <si>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</si>
  <si>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</si>
  <si>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</si>
  <si>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</si>
  <si>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</si>
  <si>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</si>
  <si>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</si>
  <si>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</si>
  <si>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</si>
  <si>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</si>
  <si>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</si>
  <si>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</si>
  <si>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</si>
  <si>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</si>
  <si>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</si>
  <si>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</si>
  <si>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</si>
  <si>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</si>
  <si>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</si>
  <si>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</si>
  <si>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</si>
  <si>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</si>
  <si>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</si>
  <si>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</si>
  <si>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</si>
  <si>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</si>
  <si>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</si>
  <si>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</si>
  <si>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</si>
  <si>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</si>
  <si>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</si>
  <si>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</si>
  <si>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</si>
  <si>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</si>
  <si>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</si>
  <si>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</si>
  <si>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</si>
  <si>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</si>
  <si>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</si>
  <si>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</si>
  <si>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</si>
  <si>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</si>
  <si>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</si>
  <si>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</si>
  <si>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</si>
  <si>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</si>
  <si>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</si>
  <si>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</si>
  <si>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</si>
  <si>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</si>
  <si>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</si>
  <si>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</si>
  <si>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</si>
  <si>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</si>
  <si>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</si>
  <si>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</si>
  <si>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</si>
  <si>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</si>
  <si>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</si>
  <si>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</si>
  <si>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</si>
  <si>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</si>
  <si>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</si>
  <si>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</si>
  <si>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</si>
  <si>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</si>
  <si>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</si>
  <si>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</si>
  <si>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</si>
  <si>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</si>
  <si>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</si>
  <si>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</si>
  <si>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</si>
  <si>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</si>
  <si>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</si>
  <si>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</si>
  <si>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</si>
  <si>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</si>
  <si>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</si>
  <si>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</si>
  <si>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</si>
  <si>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</si>
  <si>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</si>
  <si>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</si>
  <si>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</si>
  <si>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</si>
  <si>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</si>
  <si>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</si>
  <si>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</si>
  <si>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</si>
  <si>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</si>
  <si>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</si>
  <si>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</si>
  <si>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</si>
  <si>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</si>
  <si>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</si>
  <si>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</si>
  <si>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</si>
  <si>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</si>
  <si>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</si>
  <si>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</si>
  <si>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</si>
  <si>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</si>
  <si>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</si>
  <si>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</si>
  <si>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</si>
  <si>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</si>
  <si>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</si>
  <si>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</si>
  <si>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</si>
  <si>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</si>
  <si>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</si>
  <si>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</si>
  <si>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</si>
  <si>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</si>
  <si>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</si>
  <si>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</si>
  <si>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</si>
  <si>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</si>
  <si>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</si>
  <si>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</si>
  <si>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</si>
  <si>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</si>
  <si>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</si>
  <si>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</si>
  <si>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</si>
  <si>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</si>
  <si>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</si>
  <si>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</si>
  <si>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</si>
  <si>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</si>
  <si>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</si>
  <si>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</si>
  <si>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</si>
  <si>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</si>
  <si>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</si>
  <si>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</si>
  <si>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</si>
  <si>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</si>
  <si>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</si>
  <si>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</si>
  <si>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</si>
  <si>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</si>
  <si>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</si>
  <si>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</si>
  <si>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</si>
  <si>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</si>
  <si>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</si>
  <si>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</si>
  <si>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</si>
  <si>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</si>
  <si>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</si>
  <si>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</si>
  <si>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</si>
  <si>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</si>
  <si>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</si>
  <si>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</si>
  <si>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</si>
  <si>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</si>
  <si>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</si>
  <si>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</si>
  <si>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</si>
  <si>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</si>
  <si>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</si>
  <si>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</si>
  <si>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</si>
  <si>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</si>
  <si>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</si>
  <si>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</si>
  <si>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</si>
  <si>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</si>
  <si>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</si>
  <si>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</si>
  <si>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</si>
  <si>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</si>
  <si>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</si>
  <si>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</si>
  <si>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</si>
  <si>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</si>
  <si>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</si>
  <si>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</si>
  <si>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</si>
  <si>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</si>
  <si>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</si>
  <si>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</si>
  <si>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</si>
  <si>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</si>
  <si>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</si>
  <si>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</si>
  <si>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</si>
  <si>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</si>
  <si>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</si>
  <si>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</si>
  <si>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</si>
  <si>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</si>
  <si>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</si>
  <si>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</si>
  <si>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</si>
  <si>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</si>
  <si>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</si>
  <si>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</si>
  <si>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</si>
  <si>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</si>
  <si>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</si>
  <si>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</si>
  <si>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</si>
  <si>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</si>
  <si>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</si>
  <si>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</si>
  <si>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</si>
  <si>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</si>
  <si>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</si>
  <si>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</si>
  <si>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</si>
  <si>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</si>
  <si>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</si>
  <si>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</si>
  <si>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</si>
  <si>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</si>
  <si>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</si>
  <si>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</si>
  <si>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</si>
  <si>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</si>
  <si>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</si>
  <si>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</si>
  <si>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</si>
  <si>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</si>
  <si>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</si>
  <si>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</si>
  <si>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</si>
  <si>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</si>
  <si>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</si>
  <si>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</si>
  <si>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</si>
  <si>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</si>
  <si>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</si>
  <si>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</si>
  <si>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</si>
  <si>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</si>
  <si>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</si>
  <si>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</si>
  <si>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</si>
  <si>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</si>
  <si>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</si>
  <si>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</si>
  <si>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</si>
  <si>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</si>
  <si>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</si>
  <si>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</si>
  <si>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</si>
  <si>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</si>
  <si>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</si>
  <si>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</si>
  <si>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</si>
  <si>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</si>
  <si>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</si>
  <si>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</si>
  <si>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</si>
  <si>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</si>
  <si>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</si>
  <si>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</si>
  <si>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</si>
  <si>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</si>
  <si>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</si>
  <si>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</si>
  <si>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</si>
  <si>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</si>
  <si>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</si>
  <si>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</si>
  <si>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</si>
  <si>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</si>
  <si>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</si>
  <si>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</si>
  <si>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</si>
  <si>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</si>
  <si>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</si>
  <si>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</si>
  <si>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</si>
  <si>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</si>
  <si>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</si>
  <si>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</si>
  <si>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</si>
  <si>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</si>
  <si>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</si>
  <si>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</si>
  <si>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</si>
  <si>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</si>
  <si>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</si>
  <si>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</si>
  <si>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</si>
  <si>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</si>
  <si>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</si>
  <si>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</si>
  <si>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</si>
  <si>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</si>
  <si>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</si>
  <si>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</si>
  <si>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</si>
  <si>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</si>
  <si>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</si>
  <si>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</si>
  <si>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</si>
  <si>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</si>
  <si>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</si>
  <si>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</si>
  <si>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</si>
  <si>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</si>
  <si>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</si>
  <si>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</si>
  <si>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</si>
  <si>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</si>
  <si>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</si>
  <si>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</si>
  <si>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</si>
  <si>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</si>
  <si>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</si>
  <si>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</si>
  <si>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</si>
  <si>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</si>
  <si>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</si>
  <si>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</si>
  <si>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</si>
  <si>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</si>
  <si>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</si>
  <si>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</si>
  <si>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</si>
  <si>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</si>
  <si>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</si>
  <si>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</si>
  <si>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</si>
  <si>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</si>
  <si>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</si>
  <si>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</si>
  <si>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</si>
  <si>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</si>
  <si>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</si>
  <si>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</si>
  <si>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</si>
  <si>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</si>
  <si>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</si>
  <si>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</si>
  <si>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</si>
  <si>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</si>
  <si>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</si>
  <si>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</si>
  <si>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</si>
  <si>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</si>
  <si>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</si>
  <si>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</si>
  <si>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</si>
  <si>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</si>
  <si>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</si>
  <si>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</si>
  <si>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</si>
  <si>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</si>
  <si>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</si>
  <si>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</si>
  <si>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</si>
  <si>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</si>
  <si>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</si>
  <si>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</si>
  <si>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</si>
  <si>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</si>
  <si>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</si>
  <si>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</si>
  <si>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</si>
  <si>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</si>
  <si>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</si>
  <si>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</si>
  <si>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</si>
  <si>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</si>
  <si>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</si>
  <si>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</si>
  <si>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</si>
  <si>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</si>
  <si>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</si>
  <si>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</si>
  <si>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</si>
  <si>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</si>
  <si>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</si>
  <si>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</si>
  <si>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</si>
  <si>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</si>
  <si>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</si>
  <si>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</si>
  <si>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</si>
  <si>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</si>
  <si>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</si>
  <si>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</si>
  <si>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</si>
  <si>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</si>
  <si>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</si>
  <si>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</si>
  <si>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</si>
  <si>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</si>
  <si>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</si>
  <si>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</si>
  <si>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</si>
  <si>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</si>
  <si>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</si>
  <si>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</si>
  <si>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</si>
  <si>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</si>
  <si>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</si>
  <si>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</si>
  <si>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</si>
  <si>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</si>
  <si>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</si>
  <si>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</si>
  <si>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</si>
  <si>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</si>
  <si>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</si>
  <si>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</si>
  <si>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</si>
  <si>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</si>
  <si>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</si>
  <si>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</si>
  <si>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</si>
  <si>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</si>
  <si>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</si>
  <si>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</si>
  <si>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</si>
  <si>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</si>
  <si>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</si>
  <si>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</si>
  <si>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</si>
  <si>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</si>
  <si>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</si>
  <si>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</si>
  <si>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</si>
  <si>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</si>
  <si>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</si>
  <si>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</si>
  <si>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</si>
  <si>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</si>
  <si>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</si>
  <si>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</si>
  <si>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</si>
  <si>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</si>
  <si>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</si>
  <si>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</si>
  <si>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</si>
  <si>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</si>
  <si>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</si>
  <si>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</si>
  <si>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</si>
  <si>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</si>
  <si>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</si>
  <si>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</si>
  <si>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</si>
  <si>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</si>
  <si>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</si>
  <si>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</si>
  <si>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</si>
  <si>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</si>
  <si>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</si>
  <si>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</si>
  <si>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</si>
  <si>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</si>
  <si>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</si>
  <si>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</si>
  <si>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</si>
  <si>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</si>
  <si>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</si>
  <si>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</si>
  <si>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</si>
  <si>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</si>
  <si>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</si>
  <si>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</si>
  <si>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</si>
  <si>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</si>
  <si>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</si>
  <si>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</si>
  <si>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</si>
  <si>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</si>
  <si>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</si>
  <si>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</si>
  <si>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</si>
  <si>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</si>
  <si>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</si>
  <si>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</si>
  <si>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</si>
  <si>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</si>
  <si>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</si>
  <si>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</si>
  <si>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</si>
  <si>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</si>
  <si>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</si>
  <si>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</si>
  <si>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</si>
  <si>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</si>
  <si>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</si>
  <si>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</si>
  <si>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</si>
  <si>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</si>
  <si>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</si>
  <si>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</si>
  <si>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</si>
  <si>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</si>
  <si>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</si>
  <si>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</si>
  <si>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</si>
  <si>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</si>
  <si>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</si>
  <si>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</si>
  <si>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</si>
  <si>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</si>
  <si>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</si>
  <si>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</si>
  <si>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</si>
  <si>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</si>
  <si>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</si>
  <si>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</si>
  <si>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</si>
  <si>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</si>
  <si>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</si>
  <si>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</si>
  <si>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</si>
  <si>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</si>
  <si>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</si>
  <si>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</si>
  <si>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</si>
  <si>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</si>
  <si>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</si>
  <si>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</si>
  <si>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</si>
  <si>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</si>
  <si>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</si>
  <si>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</si>
  <si>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</si>
  <si>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</si>
  <si>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</si>
  <si>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</si>
  <si>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</si>
  <si>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</si>
  <si>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</si>
  <si>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</si>
  <si>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</si>
  <si>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</si>
  <si>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</si>
  <si>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</si>
  <si>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</si>
  <si>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</si>
  <si>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</si>
  <si>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</si>
  <si>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</si>
  <si>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</si>
  <si>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</si>
  <si>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</si>
  <si>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</si>
  <si>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</si>
  <si>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</si>
  <si>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</si>
  <si>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</si>
  <si>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</si>
  <si>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</si>
  <si>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</si>
  <si>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</si>
  <si>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</si>
  <si>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</si>
  <si>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</si>
  <si>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</si>
  <si>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</si>
  <si>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</si>
  <si>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</si>
  <si>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</si>
  <si>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</si>
  <si>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</si>
  <si>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</si>
  <si>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</si>
  <si>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</si>
  <si>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</si>
  <si>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</si>
  <si>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</si>
  <si>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</si>
  <si>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</si>
  <si>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</si>
  <si>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</si>
  <si>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</si>
  <si>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</si>
  <si>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</si>
  <si>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</si>
  <si>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</si>
  <si>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</si>
  <si>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</si>
  <si>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</si>
  <si>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</si>
  <si>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</si>
  <si>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</si>
  <si>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</si>
  <si>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</si>
  <si>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</si>
  <si>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</si>
  <si>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</si>
  <si>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</si>
  <si>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</si>
  <si>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</si>
  <si>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</si>
  <si>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</si>
  <si>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</si>
  <si>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</si>
  <si>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</si>
  <si>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</si>
  <si>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</si>
  <si>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</si>
  <si>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</si>
  <si>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</si>
  <si>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</si>
  <si>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</si>
  <si>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</si>
  <si>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</si>
  <si>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</si>
  <si>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</si>
  <si>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</si>
  <si>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</si>
  <si>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</si>
  <si>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</si>
  <si>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</si>
  <si>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</si>
  <si>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</si>
  <si>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</si>
  <si>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</si>
  <si>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</si>
  <si>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</si>
  <si>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</si>
  <si>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</si>
  <si>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</si>
  <si>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</si>
  <si>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</si>
  <si>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</si>
  <si>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</si>
  <si>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</si>
  <si>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</si>
  <si>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</si>
  <si>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</si>
  <si>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</si>
  <si>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</si>
  <si>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</si>
  <si>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</si>
  <si>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</si>
  <si>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</si>
  <si>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</si>
  <si>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</si>
  <si>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</si>
  <si>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</si>
  <si>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</si>
  <si>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</si>
  <si>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</si>
  <si>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</si>
  <si>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</si>
  <si>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</si>
  <si>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</si>
  <si>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</si>
  <si>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</si>
  <si>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</si>
  <si>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</si>
  <si>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</si>
  <si>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</si>
  <si>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</si>
  <si>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</si>
  <si>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</si>
  <si>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</si>
  <si>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</si>
  <si>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</si>
  <si>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</si>
  <si>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</si>
  <si>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</si>
  <si>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</si>
  <si>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</si>
  <si>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</si>
  <si>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</si>
  <si>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</si>
  <si>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</si>
  <si>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</si>
  <si>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</si>
  <si>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</si>
  <si>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</si>
  <si>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</si>
  <si>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</si>
  <si>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</si>
  <si>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</si>
  <si>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</si>
  <si>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</si>
  <si>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</si>
  <si>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</si>
  <si>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</si>
  <si>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</si>
  <si>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</si>
  <si>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</si>
  <si>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</si>
  <si>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</si>
  <si>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</si>
  <si>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</si>
  <si>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</si>
  <si>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</si>
  <si>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</si>
  <si>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</si>
  <si>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</si>
  <si>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</si>
  <si>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</si>
  <si>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</si>
  <si>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</si>
  <si>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</si>
  <si>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</si>
  <si>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</si>
  <si>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</si>
  <si>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</si>
  <si>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</si>
  <si>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</si>
  <si>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</si>
  <si>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</si>
  <si>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</si>
  <si>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</si>
  <si>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</si>
  <si>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</si>
  <si>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</si>
  <si>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</si>
  <si>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</si>
  <si>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</si>
  <si>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</si>
  <si>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</si>
  <si>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</si>
  <si>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</si>
  <si>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</si>
  <si>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</si>
  <si>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</si>
  <si>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</si>
  <si>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</si>
  <si>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</si>
  <si>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</si>
  <si>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</si>
  <si>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</si>
  <si>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</si>
  <si>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</si>
  <si>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</si>
  <si>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</si>
  <si>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</si>
  <si>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</si>
  <si>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</si>
  <si>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</si>
  <si>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</si>
  <si>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</si>
  <si>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</si>
  <si>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</si>
  <si>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</si>
  <si>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</si>
  <si>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</si>
  <si>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</si>
  <si>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</si>
  <si>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</si>
  <si>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</si>
  <si>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</si>
  <si>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</si>
  <si>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</si>
  <si>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</si>
  <si>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</si>
  <si>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</si>
  <si>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</si>
  <si>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</si>
  <si>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</si>
  <si>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</si>
  <si>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</si>
  <si>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</si>
  <si>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</si>
  <si>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</si>
  <si>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</si>
  <si>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</si>
  <si>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</si>
  <si>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</si>
  <si>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</si>
  <si>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</si>
  <si>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</si>
  <si>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</si>
  <si>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</si>
  <si>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</si>
  <si>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</si>
  <si>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</si>
  <si>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</si>
  <si>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</si>
  <si>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</si>
  <si>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</si>
  <si>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</si>
  <si>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</si>
  <si>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</si>
  <si>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</si>
  <si>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</si>
  <si>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</si>
  <si>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</si>
  <si>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</si>
  <si>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</si>
  <si>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</si>
  <si>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</si>
  <si>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</si>
  <si>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</si>
  <si>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</si>
  <si>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</si>
  <si>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</si>
  <si>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</si>
  <si>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</si>
  <si>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</si>
  <si>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</si>
  <si>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</si>
  <si>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</si>
  <si>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</si>
  <si>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</si>
  <si>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</si>
  <si>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</si>
  <si>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</si>
  <si>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</si>
  <si>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</si>
  <si>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</si>
  <si>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</si>
  <si>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</si>
  <si>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</si>
  <si>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</si>
  <si>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</si>
  <si>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</si>
  <si>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</si>
  <si>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</si>
  <si>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</si>
  <si>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</si>
  <si>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</si>
  <si>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</si>
  <si>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</si>
  <si>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</si>
  <si>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</si>
  <si>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</si>
  <si>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</si>
  <si>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</si>
  <si>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</si>
  <si>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</si>
  <si>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</si>
  <si>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</si>
  <si>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</si>
  <si>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</si>
  <si>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</si>
  <si>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</si>
  <si>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</si>
  <si>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</si>
  <si>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</si>
  <si>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</si>
  <si>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</si>
  <si>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</si>
  <si>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</si>
  <si>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</si>
  <si>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</si>
  <si>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</si>
  <si>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</si>
  <si>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</si>
  <si>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</si>
  <si>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</si>
  <si>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</si>
  <si>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</si>
  <si>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</si>
  <si>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</si>
  <si>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</si>
  <si>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</si>
  <si>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</si>
  <si>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</si>
  <si>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</si>
  <si>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</si>
  <si>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</si>
  <si>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</si>
  <si>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</si>
  <si>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</si>
  <si>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</si>
  <si>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</si>
  <si>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</si>
  <si>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</si>
  <si>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</si>
  <si>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</si>
  <si>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</si>
  <si>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</si>
  <si>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</si>
  <si>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</si>
  <si>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</si>
  <si>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</si>
  <si>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</si>
  <si>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</si>
  <si>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</si>
  <si>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</si>
  <si>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</si>
  <si>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</si>
  <si>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</si>
  <si>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</si>
  <si>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</si>
  <si>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</si>
  <si>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</si>
  <si>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</si>
  <si>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</si>
  <si>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</si>
  <si>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</si>
  <si>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</si>
  <si>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</si>
  <si>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</si>
  <si>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</si>
  <si>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</si>
  <si>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</si>
  <si>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</si>
  <si>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</si>
  <si>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</si>
  <si>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</si>
  <si>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</si>
  <si>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</si>
  <si>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</si>
  <si>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</si>
  <si>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</si>
  <si>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</si>
  <si>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</si>
  <si>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</si>
  <si>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</si>
  <si>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</si>
  <si>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</si>
  <si>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</si>
  <si>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</si>
  <si>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</si>
  <si>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</si>
  <si>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</si>
  <si>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</si>
  <si>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</si>
  <si>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</si>
  <si>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</si>
  <si>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</si>
  <si>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</si>
  <si>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</si>
  <si>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</si>
  <si>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</si>
  <si>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</si>
  <si>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</si>
  <si>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</si>
  <si>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</si>
  <si>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</si>
  <si>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</si>
  <si>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</si>
  <si>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</si>
  <si>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</si>
  <si>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</si>
  <si>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</si>
  <si>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</si>
  <si>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</si>
  <si>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</si>
  <si>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</si>
  <si>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</si>
  <si>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</si>
  <si>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</si>
  <si>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</si>
  <si>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</si>
  <si>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</si>
  <si>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</si>
  <si>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</si>
  <si>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</si>
  <si>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</si>
  <si>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</si>
  <si>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</si>
  <si>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</si>
  <si>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</si>
  <si>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</si>
  <si>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</si>
  <si>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</si>
  <si>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</si>
  <si>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</si>
  <si>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</si>
  <si>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</si>
  <si>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</si>
  <si>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</si>
  <si>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</si>
  <si>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</si>
  <si>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</si>
  <si>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</si>
  <si>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</si>
  <si>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</si>
  <si>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</si>
  <si>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</si>
  <si>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</si>
  <si>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</si>
  <si>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</si>
  <si>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</si>
  <si>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</si>
  <si>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</si>
  <si>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</si>
  <si>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</si>
  <si>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</si>
  <si>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</si>
  <si>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</si>
  <si>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</si>
  <si>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</si>
  <si>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</si>
  <si>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</si>
  <si>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</si>
  <si>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</si>
  <si>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</si>
  <si>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</si>
  <si>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</si>
  <si>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</si>
  <si>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</si>
  <si>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</si>
  <si>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</si>
  <si>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</si>
  <si>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</si>
  <si>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</si>
  <si>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</si>
  <si>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</si>
  <si>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</si>
  <si>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</si>
  <si>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</si>
  <si>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</si>
  <si>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</si>
  <si>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</si>
  <si>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</si>
  <si>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</si>
  <si>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</si>
  <si>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</si>
  <si>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</si>
  <si>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</si>
  <si>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</si>
  <si>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</si>
  <si>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</si>
  <si>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</si>
  <si>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</si>
  <si>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</si>
  <si>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</si>
  <si>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</si>
  <si>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</si>
  <si>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</si>
  <si>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</si>
  <si>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</si>
  <si>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</si>
  <si>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</si>
  <si>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</si>
  <si>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</si>
  <si>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</si>
  <si>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</si>
  <si>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</si>
  <si>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</si>
  <si>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</si>
  <si>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</si>
  <si>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</si>
  <si>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</si>
  <si>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</si>
  <si>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</si>
  <si>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</si>
  <si>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</si>
  <si>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</si>
  <si>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</si>
  <si>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</si>
  <si>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</si>
  <si>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</si>
  <si>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</si>
  <si>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</si>
  <si>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</si>
  <si>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</si>
  <si>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</si>
  <si>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</si>
  <si>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</si>
  <si>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</si>
  <si>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</si>
  <si>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</si>
  <si>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</si>
  <si>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</si>
  <si>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</si>
  <si>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</si>
  <si>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</si>
  <si>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</si>
  <si>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</si>
  <si>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</si>
  <si>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</si>
  <si>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</si>
  <si>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</si>
  <si>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</si>
  <si>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</si>
  <si>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</si>
  <si>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</si>
  <si>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</si>
  <si>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</si>
  <si>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</si>
  <si>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</si>
  <si>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</si>
  <si>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</si>
  <si>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</si>
  <si>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</si>
  <si>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</si>
  <si>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</si>
  <si>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</si>
  <si>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</si>
  <si>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</si>
  <si>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</si>
  <si>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</si>
  <si>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</si>
  <si>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</si>
  <si>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</si>
  <si>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</si>
  <si>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</si>
  <si>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</si>
  <si>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</si>
  <si>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</si>
  <si>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</si>
  <si>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</si>
  <si>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</si>
  <si>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</si>
  <si>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</si>
  <si>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</si>
  <si>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</si>
  <si>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</si>
  <si>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</si>
  <si>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</si>
  <si>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</si>
  <si>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</si>
  <si>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</si>
  <si>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</si>
  <si>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</si>
  <si>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</si>
  <si>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</si>
  <si>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</si>
  <si>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</si>
  <si>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</si>
  <si>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</si>
  <si>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</si>
  <si>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</si>
  <si>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</si>
  <si>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</si>
  <si>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</si>
  <si>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</si>
  <si>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</si>
  <si>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</si>
  <si>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</si>
  <si>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</si>
  <si>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</si>
  <si>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</si>
  <si>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</si>
  <si>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</si>
  <si>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</si>
  <si>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</si>
  <si>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</si>
  <si>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</si>
  <si>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</si>
  <si>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</si>
  <si>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</si>
  <si>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</si>
  <si>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</si>
  <si>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</si>
  <si>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</si>
  <si>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</si>
  <si>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</si>
  <si>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</si>
  <si>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</si>
  <si>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</si>
  <si>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</si>
  <si>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</si>
  <si>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</si>
  <si>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</si>
  <si>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</si>
  <si>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</si>
  <si>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</si>
  <si>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</si>
  <si>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</si>
  <si>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</si>
  <si>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</si>
  <si>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</si>
  <si>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</si>
  <si>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</si>
  <si>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</si>
  <si>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</si>
  <si>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</si>
  <si>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</si>
  <si>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</si>
  <si>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</si>
  <si>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</si>
  <si>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</si>
  <si>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</si>
  <si>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</si>
  <si>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</si>
  <si>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</si>
  <si>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</si>
  <si>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</si>
  <si>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</si>
  <si>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</si>
  <si>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</si>
  <si>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</si>
  <si>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</si>
  <si>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</si>
  <si>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</si>
  <si>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</si>
  <si>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</si>
  <si>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</si>
  <si>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</si>
  <si>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</si>
  <si>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</si>
  <si>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</si>
  <si>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</si>
  <si>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</si>
  <si>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</si>
  <si>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</si>
  <si>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</si>
  <si>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</si>
  <si>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</si>
  <si>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</si>
  <si>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</si>
  <si>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</si>
  <si>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</si>
  <si>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</si>
  <si>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</si>
  <si>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</si>
  <si>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</si>
  <si>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</si>
  <si>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</si>
  <si>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</si>
  <si>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</si>
  <si>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</si>
  <si>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</si>
  <si>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</si>
  <si>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</si>
  <si>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</si>
  <si>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</si>
  <si>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</si>
  <si>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</si>
  <si>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</si>
  <si>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</si>
  <si>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</si>
  <si>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</si>
  <si>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</si>
  <si>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</si>
  <si>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</si>
  <si>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</si>
  <si>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</si>
  <si>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</si>
  <si>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</si>
  <si>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</si>
  <si>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</si>
  <si>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</si>
  <si>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</si>
  <si>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</si>
  <si>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</si>
  <si>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</si>
  <si>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</si>
  <si>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</si>
  <si>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</si>
  <si>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</si>
  <si>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</si>
  <si>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</si>
  <si>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</si>
  <si>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</si>
  <si>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</si>
  <si>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</si>
  <si>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</si>
  <si>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</si>
  <si>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</si>
  <si>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</si>
  <si>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</si>
  <si>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</si>
  <si>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</si>
  <si>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</si>
  <si>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</si>
  <si>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</si>
  <si>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</si>
  <si>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</si>
  <si>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</si>
  <si>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</si>
  <si>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</si>
  <si>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</si>
  <si>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</si>
  <si>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</si>
  <si>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</si>
  <si>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</si>
  <si>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</si>
  <si>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</si>
  <si>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</si>
  <si>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</si>
  <si>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</si>
  <si>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</si>
  <si>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</si>
  <si>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</si>
  <si>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</si>
  <si>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</si>
  <si>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</si>
  <si>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</si>
  <si>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</si>
  <si>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</si>
  <si>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</si>
  <si>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</si>
  <si>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</si>
  <si>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</si>
  <si>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</si>
  <si>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</si>
  <si>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</si>
  <si>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</si>
  <si>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</si>
  <si>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</si>
  <si>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</si>
  <si>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</si>
  <si>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</si>
  <si>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</si>
  <si>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</si>
  <si>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</si>
  <si>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</si>
  <si>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</si>
  <si>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</si>
  <si>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</si>
  <si>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</si>
  <si>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</si>
  <si>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</si>
  <si>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</si>
  <si>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</si>
  <si>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</si>
  <si>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</si>
  <si>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</si>
  <si>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</si>
  <si>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</si>
  <si>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</si>
  <si>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</si>
  <si>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</si>
  <si>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</si>
  <si>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</si>
  <si>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</si>
  <si>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</si>
  <si>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</si>
  <si>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</si>
  <si>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</si>
  <si>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</si>
  <si>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</si>
  <si>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</si>
  <si>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</si>
  <si>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</si>
  <si>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</si>
  <si>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</si>
  <si>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</si>
  <si>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</si>
  <si>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</si>
  <si>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</si>
  <si>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</si>
  <si>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</si>
  <si>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</si>
  <si>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</si>
  <si>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</si>
  <si>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</si>
  <si>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</si>
  <si>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</si>
  <si>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</si>
  <si>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</si>
  <si>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</si>
  <si>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</si>
  <si>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</si>
  <si>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</si>
  <si>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</si>
  <si>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</si>
  <si>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</si>
  <si>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</si>
  <si>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</si>
  <si>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</si>
  <si>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</si>
  <si>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</si>
  <si>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</si>
  <si>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</si>
  <si>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</si>
  <si>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</si>
  <si>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</si>
  <si>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</si>
  <si>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</si>
  <si>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</si>
  <si>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</si>
  <si>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</si>
  <si>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</si>
  <si>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</si>
  <si>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</si>
  <si>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</si>
  <si>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</si>
  <si>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</si>
  <si>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</si>
  <si>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</si>
  <si>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</si>
  <si>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</si>
  <si>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</si>
  <si>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</si>
  <si>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</si>
  <si>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</si>
  <si>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</si>
  <si>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</si>
  <si>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</si>
  <si>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</si>
  <si>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</si>
  <si>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</si>
  <si>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</si>
  <si>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</si>
  <si>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</si>
  <si>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</si>
  <si>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</si>
  <si>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</si>
  <si>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</si>
  <si>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</si>
  <si>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</si>
  <si>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</si>
  <si>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</si>
  <si>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</si>
  <si>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</si>
  <si>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</si>
  <si>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</si>
  <si>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</si>
  <si>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</si>
  <si>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</si>
  <si>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</si>
  <si>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</si>
  <si>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</si>
  <si>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</si>
  <si>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</si>
  <si>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</si>
  <si>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</si>
  <si>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</si>
  <si>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</si>
  <si>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</si>
  <si>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</si>
  <si>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</si>
  <si>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</si>
  <si>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</si>
  <si>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</si>
  <si>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</si>
  <si>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</si>
  <si>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</si>
  <si>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</si>
  <si>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</si>
  <si>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</si>
  <si>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</si>
  <si>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</si>
  <si>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</si>
  <si>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</si>
  <si>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</si>
  <si>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</si>
  <si>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</si>
  <si>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</si>
  <si>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</si>
  <si>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</si>
  <si>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</si>
  <si>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</si>
  <si>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</si>
  <si>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</si>
  <si>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</si>
  <si>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</si>
  <si>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</si>
  <si>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</si>
  <si>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</si>
  <si>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</si>
  <si>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</si>
  <si>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</si>
  <si>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</si>
  <si>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</si>
  <si>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</si>
  <si>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</si>
  <si>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</si>
  <si>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</si>
  <si>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</si>
  <si>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</si>
  <si>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</si>
  <si>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</si>
  <si>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</si>
  <si>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</si>
  <si>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</si>
  <si>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</si>
  <si>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</si>
  <si>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</si>
  <si>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</si>
  <si>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</si>
  <si>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</si>
  <si>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</si>
  <si>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</si>
  <si>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</si>
  <si>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</si>
  <si>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</si>
  <si>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</si>
  <si>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</si>
  <si>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</si>
  <si>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</si>
  <si>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</si>
  <si>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</si>
  <si>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</si>
  <si>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</si>
  <si>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</si>
  <si>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</si>
  <si>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</si>
  <si>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</si>
  <si>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</si>
  <si>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</si>
  <si>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</si>
  <si>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</si>
  <si>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</si>
  <si>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</si>
  <si>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</si>
  <si>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</si>
  <si>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</si>
  <si>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</si>
  <si>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</si>
  <si>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</si>
  <si>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</si>
  <si>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</si>
  <si>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</si>
  <si>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</si>
  <si>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</si>
  <si>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</si>
  <si>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</si>
  <si>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</si>
  <si>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</si>
  <si>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</si>
  <si>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</si>
  <si>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</si>
  <si>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</si>
  <si>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</si>
  <si>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</si>
  <si>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</si>
  <si>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</si>
  <si>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</si>
  <si>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</si>
  <si>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</si>
  <si>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</si>
  <si>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</si>
  <si>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</si>
  <si>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</si>
  <si>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</si>
  <si>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</si>
  <si>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</si>
  <si>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</si>
  <si>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</si>
  <si>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</si>
  <si>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</si>
  <si>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</si>
  <si>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</si>
  <si>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</si>
  <si>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</si>
  <si>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</si>
  <si>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</si>
  <si>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</si>
  <si>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</si>
  <si>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</si>
  <si>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</si>
  <si>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</si>
  <si>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</si>
  <si>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</si>
  <si>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</si>
  <si>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</si>
  <si>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</si>
  <si>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</si>
  <si>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</si>
  <si>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</si>
  <si>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</si>
  <si>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</si>
  <si>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</si>
  <si>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</si>
  <si>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</si>
  <si>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</si>
  <si>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</si>
  <si>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</si>
  <si>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</si>
  <si>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</si>
  <si>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</si>
  <si>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</si>
  <si>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</si>
  <si>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</si>
  <si>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</si>
  <si>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</si>
  <si>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</si>
  <si>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</si>
  <si>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</si>
  <si>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</si>
  <si>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</si>
  <si>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</si>
  <si>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</si>
  <si>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</si>
  <si>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</si>
  <si>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</si>
  <si>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</si>
  <si>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</si>
  <si>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</si>
  <si>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</si>
  <si>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</si>
  <si>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</si>
  <si>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</si>
  <si>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</si>
  <si>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</si>
  <si>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</si>
  <si>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</si>
  <si>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</si>
  <si>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</si>
  <si>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</si>
  <si>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</si>
  <si>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</si>
  <si>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</si>
  <si>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</si>
  <si>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</si>
  <si>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</si>
  <si>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</si>
  <si>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</si>
  <si>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</si>
  <si>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</si>
  <si>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</si>
  <si>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</si>
  <si>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</si>
  <si>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</si>
  <si>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</si>
  <si>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</si>
  <si>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</si>
  <si>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</si>
  <si>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</si>
  <si>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</si>
  <si>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</si>
  <si>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</si>
  <si>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</si>
  <si>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</si>
  <si>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</si>
  <si>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</si>
  <si>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</si>
  <si>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</si>
  <si>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</si>
  <si>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</si>
  <si>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</si>
  <si>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</si>
  <si>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</si>
  <si>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</si>
  <si>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</si>
  <si>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</si>
  <si>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</si>
  <si>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</si>
  <si>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</si>
  <si>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</si>
  <si>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</si>
  <si>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</si>
  <si>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</si>
  <si>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</si>
  <si>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</si>
  <si>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</si>
  <si>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</si>
  <si>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</si>
  <si>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</si>
  <si>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</si>
  <si>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</si>
  <si>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</si>
  <si>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</si>
  <si>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</si>
  <si>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</si>
  <si>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</si>
  <si>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</si>
  <si>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</si>
  <si>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</si>
  <si>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</si>
  <si>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</si>
  <si>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</si>
  <si>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</si>
  <si>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</si>
  <si>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</si>
  <si>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</si>
  <si>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</si>
  <si>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</si>
  <si>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</si>
  <si>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</si>
  <si>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</si>
  <si>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</si>
  <si>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</si>
  <si>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</si>
  <si>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</si>
  <si>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</si>
  <si>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</si>
  <si>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</si>
  <si>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</si>
  <si>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</si>
  <si>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</si>
  <si>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</si>
  <si>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</si>
  <si>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</si>
  <si>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</si>
  <si>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</si>
  <si>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</si>
  <si>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</si>
  <si>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</si>
  <si>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</si>
  <si>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</si>
  <si>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</si>
  <si>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</si>
  <si>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</si>
  <si>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</si>
  <si>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</si>
  <si>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</si>
  <si>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</si>
  <si>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</si>
  <si>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</si>
  <si>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</si>
  <si>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</si>
  <si>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</si>
  <si>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</si>
  <si>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</si>
  <si>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</si>
  <si>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</si>
  <si>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</si>
  <si>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</si>
  <si>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</si>
  <si>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</si>
  <si>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</si>
  <si>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</si>
  <si>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</si>
  <si>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</si>
  <si>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</si>
  <si>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</si>
  <si>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</si>
  <si>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</si>
  <si>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</si>
  <si>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</si>
  <si>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</si>
  <si>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</si>
  <si>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</si>
  <si>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</si>
  <si>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</si>
  <si>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</si>
  <si>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</si>
  <si>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</si>
  <si>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</si>
  <si>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</si>
  <si>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</si>
  <si>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</si>
  <si>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</si>
  <si>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</si>
  <si>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</si>
  <si>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</si>
  <si>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</si>
  <si>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</si>
  <si>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</si>
  <si>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</si>
  <si>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</si>
  <si>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</si>
  <si>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</si>
  <si>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</si>
  <si>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</si>
  <si>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</si>
  <si>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</si>
  <si>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</si>
  <si>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</si>
  <si>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</si>
  <si>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</si>
  <si>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</si>
  <si>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</si>
  <si>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</si>
  <si>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</si>
  <si>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</si>
  <si>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</si>
  <si>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</si>
  <si>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</si>
  <si>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</si>
  <si>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</si>
  <si>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</si>
  <si>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</si>
  <si>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</si>
  <si>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</si>
  <si>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</si>
  <si>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</si>
  <si>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</si>
  <si>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</si>
  <si>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</si>
  <si>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</si>
  <si>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</si>
  <si>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</si>
  <si>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</si>
  <si>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</si>
  <si>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</si>
  <si>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</si>
  <si>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</si>
  <si>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</si>
  <si>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</si>
  <si>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</si>
  <si>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</si>
  <si>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</si>
  <si>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</si>
  <si>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</si>
  <si>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</si>
  <si>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</si>
  <si>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</si>
  <si>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</si>
  <si>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</si>
  <si>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</si>
  <si>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</si>
  <si>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</si>
  <si>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</si>
  <si>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</si>
  <si>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</si>
  <si>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</si>
  <si>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</si>
  <si>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</si>
  <si>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</si>
  <si>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</si>
  <si>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</si>
  <si>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</si>
  <si>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</si>
  <si>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</si>
  <si>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</si>
  <si>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</si>
  <si>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</si>
  <si>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</si>
  <si>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</si>
  <si>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</si>
  <si>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</si>
  <si>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</si>
  <si>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</si>
  <si>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</si>
  <si>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</si>
  <si>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</si>
  <si>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</si>
  <si>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</si>
  <si>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</si>
  <si>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</si>
  <si>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</si>
  <si>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</si>
  <si>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</si>
  <si>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</si>
  <si>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</si>
  <si>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</si>
  <si>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</si>
  <si>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</si>
  <si>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</si>
  <si>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</si>
  <si>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</si>
  <si>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</si>
  <si>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</si>
  <si>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</si>
  <si>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</si>
  <si>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</si>
  <si>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</si>
  <si>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</si>
  <si>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</si>
  <si>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</si>
  <si>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</si>
  <si>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</si>
  <si>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</si>
  <si>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</si>
  <si>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</si>
  <si>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</si>
  <si>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</si>
  <si>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</si>
  <si>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</si>
  <si>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</si>
  <si>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</si>
  <si>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</si>
  <si>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</si>
  <si>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</si>
  <si>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</si>
  <si>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</si>
  <si>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</si>
  <si>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</si>
  <si>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</si>
  <si>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</si>
  <si>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</si>
  <si>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</si>
  <si>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</si>
  <si>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</si>
  <si>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</si>
  <si>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</si>
  <si>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</si>
  <si>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</si>
  <si>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</si>
  <si>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</si>
  <si>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</si>
  <si>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</si>
  <si>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</si>
  <si>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</si>
  <si>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</si>
  <si>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</si>
  <si>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</si>
  <si>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</si>
  <si>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</si>
  <si>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</si>
  <si>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</si>
  <si>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</si>
  <si>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</si>
  <si>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</si>
  <si>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</si>
  <si>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</si>
  <si>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</si>
  <si>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</si>
  <si>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</si>
  <si>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</si>
  <si>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</si>
  <si>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</si>
  <si>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</si>
  <si>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</si>
  <si>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</si>
  <si>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</si>
  <si>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</si>
  <si>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</si>
  <si>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</si>
  <si>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</si>
  <si>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</si>
  <si>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</si>
  <si>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</si>
  <si>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</si>
  <si>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</si>
  <si>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</si>
  <si>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</si>
  <si>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</si>
  <si>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</si>
  <si>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</si>
  <si>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</si>
  <si>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</si>
  <si>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</si>
  <si>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</si>
  <si>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</si>
  <si>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</si>
  <si>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</si>
  <si>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</si>
  <si>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</si>
  <si>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</si>
  <si>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</si>
  <si>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</si>
  <si>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</si>
  <si>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</si>
  <si>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</si>
  <si>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</si>
  <si>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</si>
  <si>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</si>
  <si>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</si>
  <si>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</si>
  <si>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</si>
  <si>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</si>
  <si>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</si>
  <si>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</si>
  <si>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</si>
  <si>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</si>
  <si>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</si>
  <si>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</si>
  <si>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</si>
  <si>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</si>
  <si>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</si>
  <si>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</si>
  <si>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</si>
  <si>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</si>
  <si>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</si>
  <si>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</si>
  <si>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</si>
  <si>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</si>
  <si>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</si>
  <si>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</si>
  <si>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</si>
  <si>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</si>
  <si>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</si>
  <si>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</si>
  <si>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</si>
  <si>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</si>
  <si>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</si>
  <si>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</si>
  <si>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</si>
  <si>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</si>
  <si>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</si>
  <si>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</si>
  <si>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</si>
  <si>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</si>
  <si>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</si>
  <si>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</si>
  <si>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</si>
  <si>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</si>
  <si>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</si>
  <si>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</si>
  <si>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</si>
  <si>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</si>
  <si>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</si>
  <si>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</si>
  <si>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</si>
  <si>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</si>
  <si>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</si>
  <si>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</si>
  <si>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</si>
  <si>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</si>
  <si>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</si>
  <si>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</si>
  <si>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</si>
  <si>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</si>
  <si>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</si>
  <si>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</si>
  <si>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</si>
  <si>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</si>
  <si>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</si>
  <si>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</si>
  <si>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</si>
  <si>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</si>
  <si>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</si>
  <si>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</si>
  <si>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</si>
  <si>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</si>
  <si>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</si>
  <si>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</si>
  <si>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</si>
  <si>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</si>
  <si>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</si>
  <si>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</si>
  <si>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</si>
  <si>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</si>
  <si>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</si>
  <si>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</si>
  <si>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</si>
  <si>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</si>
  <si>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</si>
  <si>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</si>
  <si>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</si>
  <si>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</si>
  <si>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</si>
  <si>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</si>
  <si>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</si>
  <si>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</si>
  <si>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</si>
  <si>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</si>
  <si>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</si>
  <si>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</si>
  <si>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</si>
  <si>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</si>
  <si>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</si>
  <si>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</si>
  <si>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</si>
  <si>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</si>
  <si>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</si>
  <si>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</si>
  <si>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</si>
  <si>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</si>
  <si>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</si>
  <si>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</si>
  <si>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</si>
  <si>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</si>
  <si>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</si>
  <si>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</si>
  <si>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</si>
  <si>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</si>
  <si>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</si>
  <si>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</si>
  <si>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</si>
  <si>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</si>
  <si>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</si>
  <si>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</si>
  <si>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</si>
  <si>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</si>
  <si>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</si>
  <si>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</si>
  <si>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</si>
  <si>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</si>
  <si>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</si>
  <si>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</si>
  <si>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</si>
  <si>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</si>
  <si>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</si>
  <si>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</si>
  <si>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</si>
  <si>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</si>
  <si>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</si>
  <si>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</si>
  <si>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</si>
  <si>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</si>
  <si>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</si>
  <si>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</si>
  <si>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</si>
  <si>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</si>
  <si>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</si>
  <si>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</si>
  <si>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</si>
  <si>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</si>
  <si>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</si>
  <si>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</si>
  <si>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</si>
  <si>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</si>
  <si>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</si>
  <si>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</si>
  <si>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</si>
  <si>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</si>
  <si>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</si>
  <si>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</si>
  <si>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</si>
  <si>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</si>
  <si>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</si>
  <si>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</si>
  <si>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</si>
  <si>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</si>
  <si>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</si>
  <si>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</si>
  <si>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</si>
  <si>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</si>
  <si>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</si>
  <si>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</si>
  <si>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</si>
  <si>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</si>
  <si>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</si>
  <si>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</si>
  <si>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</si>
  <si>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</si>
  <si>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</si>
  <si>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</si>
  <si>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</si>
  <si>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</si>
  <si>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</si>
  <si>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</si>
  <si>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</si>
  <si>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</si>
  <si>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</si>
  <si>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</si>
  <si>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</si>
  <si>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</si>
  <si>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</si>
  <si>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</si>
  <si>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</si>
  <si>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</si>
  <si>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</si>
  <si>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</si>
  <si>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</si>
  <si>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</si>
  <si>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</si>
  <si>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</si>
  <si>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</si>
  <si>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</si>
  <si>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</si>
  <si>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</si>
  <si>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</si>
  <si>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</si>
  <si>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</si>
  <si>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</si>
  <si>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</si>
  <si>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</si>
  <si>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</si>
  <si>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</si>
  <si>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</si>
  <si>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</si>
  <si>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</si>
  <si>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</si>
  <si>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</si>
  <si>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</si>
  <si>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</si>
  <si>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</si>
  <si>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</si>
  <si>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</si>
  <si>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</si>
  <si>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</si>
  <si>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</si>
  <si>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</si>
  <si>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</si>
  <si>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</si>
  <si>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</si>
  <si>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</si>
  <si>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</si>
  <si>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</si>
  <si>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</si>
  <si>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</si>
  <si>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</si>
  <si>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</si>
  <si>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</si>
  <si>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</si>
  <si>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</si>
  <si>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</si>
  <si>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</si>
  <si>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</si>
  <si>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</si>
  <si>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</si>
  <si>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</si>
  <si>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</si>
  <si>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</si>
  <si>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</si>
  <si>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</si>
  <si>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</si>
  <si>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</si>
  <si>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</si>
  <si>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</si>
  <si>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</si>
  <si>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</si>
  <si>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</si>
  <si>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</si>
  <si>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</si>
  <si>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</si>
  <si>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</si>
  <si>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</si>
  <si>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</si>
  <si>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</si>
  <si>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</si>
  <si>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</si>
  <si>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</si>
  <si>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</si>
  <si>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</si>
  <si>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</si>
  <si>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</si>
  <si>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</si>
  <si>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</si>
  <si>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</si>
  <si>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</si>
  <si>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</si>
  <si>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</si>
  <si>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</si>
  <si>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</si>
  <si>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</si>
  <si>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</si>
  <si>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</si>
  <si>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</si>
  <si>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</si>
  <si>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</si>
  <si>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</si>
  <si>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</si>
  <si>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</si>
  <si>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</si>
  <si>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</si>
  <si>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</si>
  <si>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</si>
  <si>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</si>
  <si>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</si>
  <si>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</si>
  <si>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</si>
  <si>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</si>
  <si>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</si>
  <si>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</si>
  <si>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</si>
  <si>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</si>
  <si>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</si>
  <si>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</si>
  <si>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</si>
  <si>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</si>
  <si>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</si>
  <si>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</si>
  <si>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</si>
  <si>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</si>
  <si>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</si>
  <si>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</si>
  <si>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</si>
  <si>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</si>
  <si>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</si>
  <si>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</si>
  <si>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</si>
  <si>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</si>
  <si>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</si>
  <si>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</si>
  <si>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</si>
  <si>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</si>
  <si>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</si>
  <si>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</si>
  <si>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</si>
  <si>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</si>
  <si>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</si>
  <si>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</si>
  <si>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</si>
  <si>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</si>
  <si>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</si>
  <si>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</si>
  <si>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</si>
  <si>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</si>
  <si>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</si>
  <si>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</si>
  <si>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</si>
  <si>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</si>
  <si>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</si>
  <si>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</si>
  <si>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</si>
  <si>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</si>
  <si>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</si>
  <si>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</si>
  <si>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</si>
  <si>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</si>
  <si>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</si>
  <si>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</si>
  <si>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</si>
  <si>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</si>
  <si>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</si>
  <si>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</si>
  <si>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</si>
  <si>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</si>
  <si>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</si>
  <si>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</si>
  <si>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</si>
  <si>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</si>
  <si>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</si>
  <si>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</si>
  <si>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</si>
  <si>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</si>
  <si>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</si>
  <si>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</si>
  <si>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</si>
  <si>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</si>
  <si>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</si>
  <si>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</si>
  <si>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</si>
  <si>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</si>
  <si>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</si>
  <si>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</si>
  <si>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</si>
  <si>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</si>
  <si>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</si>
  <si>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</si>
  <si>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</si>
  <si>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</si>
  <si>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</si>
  <si>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</si>
  <si>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</si>
  <si>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</si>
  <si>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</si>
  <si>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</si>
  <si>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</si>
  <si>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</si>
  <si>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</si>
  <si>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</si>
  <si>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</si>
  <si>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</si>
  <si>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</si>
  <si>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</si>
  <si>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</si>
  <si>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</si>
  <si>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</si>
  <si>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</si>
  <si>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</si>
  <si>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</si>
  <si>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</si>
  <si>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</si>
  <si>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</si>
  <si>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</si>
  <si>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</si>
  <si>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</si>
  <si>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</si>
  <si>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</si>
  <si>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</si>
  <si>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</si>
  <si>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</si>
  <si>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</si>
  <si>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</si>
  <si>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</si>
  <si>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</si>
  <si>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</si>
  <si>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</si>
  <si>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</si>
  <si>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</si>
  <si>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</si>
  <si>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</si>
  <si>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</si>
  <si>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</si>
  <si>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</si>
  <si>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</si>
  <si>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</si>
  <si>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</si>
  <si>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</si>
  <si>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</si>
  <si>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</si>
  <si>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</si>
  <si>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</si>
  <si>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</si>
  <si>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</si>
  <si>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</si>
  <si>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</si>
  <si>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</si>
  <si>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</si>
  <si>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</si>
  <si>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</si>
  <si>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</si>
  <si>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</si>
  <si>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</si>
  <si>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</si>
  <si>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</si>
  <si>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</si>
  <si>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</si>
  <si>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</si>
  <si>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</si>
  <si>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</si>
  <si>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</si>
  <si>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</si>
  <si>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</si>
  <si>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</si>
  <si>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</si>
  <si>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</si>
  <si>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</si>
  <si>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</si>
  <si>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</si>
  <si>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</si>
  <si>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</si>
  <si>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</si>
  <si>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</si>
  <si>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</si>
  <si>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</si>
  <si>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</si>
  <si>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</si>
  <si>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</si>
  <si>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</si>
  <si>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</si>
  <si>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</si>
  <si>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</si>
  <si>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</si>
  <si>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</si>
  <si>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</si>
  <si>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</si>
  <si>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</si>
  <si>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</si>
  <si>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</si>
  <si>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</si>
  <si>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</si>
  <si>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</si>
  <si>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</si>
  <si>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</si>
  <si>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</si>
  <si>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</si>
  <si>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</si>
  <si>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</si>
  <si>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</si>
  <si>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</si>
  <si>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</si>
  <si>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</si>
  <si>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</si>
  <si>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</si>
  <si>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</si>
  <si>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</si>
  <si>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</si>
  <si>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</si>
  <si>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</si>
  <si>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</si>
  <si>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</si>
  <si>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</si>
  <si>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</si>
  <si>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</si>
  <si>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</si>
  <si>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</si>
  <si>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</si>
  <si>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</si>
  <si>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</si>
  <si>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</si>
  <si>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</si>
  <si>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</si>
  <si>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</si>
  <si>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</si>
  <si>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</si>
  <si>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</si>
  <si>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</si>
  <si>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</si>
  <si>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</si>
  <si>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</si>
  <si>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</si>
  <si>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</si>
  <si>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</si>
  <si>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</si>
  <si>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</si>
  <si>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</si>
  <si>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</si>
  <si>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</si>
  <si>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</si>
  <si>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</si>
  <si>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</si>
  <si>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</si>
  <si>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</si>
  <si>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</si>
  <si>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</si>
  <si>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</si>
  <si>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</si>
  <si>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</si>
  <si>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</si>
  <si>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</si>
  <si>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</si>
  <si>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</si>
  <si>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</si>
  <si>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</si>
  <si>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</si>
  <si>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</si>
  <si>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</si>
  <si>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</si>
  <si>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</si>
  <si>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</si>
  <si>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</si>
  <si>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</si>
  <si>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</si>
  <si>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</si>
  <si>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</si>
  <si>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</si>
  <si>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</si>
  <si>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</si>
  <si>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</si>
  <si>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</si>
  <si>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</si>
  <si>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</si>
  <si>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</si>
  <si>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</si>
  <si>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</si>
  <si>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</si>
  <si>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</si>
  <si>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</si>
  <si>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</si>
  <si>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</si>
  <si>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</si>
  <si>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</si>
  <si>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</si>
  <si>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</si>
  <si>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</si>
  <si>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</si>
  <si>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</si>
  <si>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</si>
  <si>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</si>
  <si>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</si>
  <si>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</si>
  <si>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</si>
  <si>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</si>
  <si>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</si>
  <si>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</si>
  <si>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</si>
  <si>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</si>
  <si>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</si>
  <si>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</si>
  <si>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</si>
  <si>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</si>
  <si>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</si>
  <si>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</si>
  <si>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</si>
  <si>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</si>
  <si>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</si>
  <si>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</si>
  <si>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</si>
  <si>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</si>
  <si>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</si>
  <si>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</si>
  <si>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</si>
  <si>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</si>
  <si>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</si>
  <si>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</si>
  <si>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</si>
  <si>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</si>
  <si>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</si>
  <si>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</si>
  <si>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</si>
  <si>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</si>
  <si>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</si>
  <si>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</si>
  <si>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</si>
  <si>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</si>
  <si>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</si>
  <si>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</si>
  <si>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</si>
  <si>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</si>
  <si>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</si>
  <si>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</si>
  <si>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</si>
  <si>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</si>
  <si>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</si>
  <si>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</si>
  <si>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</si>
  <si>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</si>
  <si>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</si>
  <si>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</si>
  <si>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</si>
  <si>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</si>
  <si>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</si>
  <si>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</si>
  <si>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</si>
  <si>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</si>
  <si>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</si>
  <si>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</si>
  <si>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</si>
  <si>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</si>
  <si>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</si>
  <si>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</si>
  <si>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</si>
  <si>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</si>
  <si>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</si>
  <si>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</si>
  <si>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</si>
  <si>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</si>
  <si>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</si>
  <si>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</si>
  <si>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</si>
  <si>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</si>
  <si>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</si>
  <si>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</si>
  <si>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</si>
  <si>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</si>
  <si>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</si>
  <si>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</si>
  <si>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</si>
  <si>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</si>
  <si>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</si>
  <si>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</si>
  <si>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</si>
  <si>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</si>
  <si>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</si>
  <si>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</si>
  <si>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</si>
  <si>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</si>
  <si>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</si>
  <si>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</si>
  <si>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</si>
  <si>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</si>
  <si>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</si>
  <si>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</si>
  <si>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</si>
  <si>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</si>
  <si>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</si>
  <si>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</si>
  <si>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</si>
  <si>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</si>
  <si>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</si>
  <si>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</si>
  <si>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</si>
  <si>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</si>
  <si>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</si>
  <si>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</si>
  <si>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</si>
  <si>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</si>
  <si>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</si>
  <si>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</si>
  <si>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</si>
  <si>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</si>
  <si>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</si>
  <si>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</si>
  <si>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</si>
  <si>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</si>
  <si>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</si>
  <si>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</si>
  <si>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</si>
  <si>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</si>
  <si>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</si>
  <si>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</si>
  <si>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</si>
  <si>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</si>
  <si>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</si>
  <si>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</si>
  <si>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</si>
  <si>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</si>
  <si>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</si>
  <si>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</si>
  <si>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</si>
  <si>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</si>
  <si>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</si>
  <si>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</si>
  <si>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</si>
  <si>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</si>
  <si>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</si>
  <si>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</si>
  <si>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</si>
  <si>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</si>
  <si>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</si>
  <si>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</si>
  <si>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</si>
  <si>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</si>
  <si>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</si>
  <si>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</si>
  <si>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</si>
  <si>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</si>
  <si>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</si>
  <si>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</si>
  <si>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</si>
  <si>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</si>
  <si>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</si>
  <si>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</si>
  <si>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</si>
  <si>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</si>
  <si>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</si>
  <si>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</si>
  <si>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</si>
  <si>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</si>
  <si>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</si>
  <si>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</si>
  <si>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</si>
  <si>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</si>
  <si>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</si>
  <si>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</si>
  <si>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</si>
  <si>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</si>
  <si>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</si>
  <si>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</si>
  <si>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</si>
  <si>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</si>
  <si>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</si>
  <si>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</si>
  <si>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</si>
  <si>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</si>
  <si>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</si>
  <si>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</si>
  <si>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</si>
  <si>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</si>
  <si>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</si>
  <si>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</si>
  <si>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</si>
  <si>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</si>
  <si>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</si>
  <si>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</si>
  <si>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</si>
  <si>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</si>
  <si>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</si>
  <si>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</si>
  <si>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</si>
  <si>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</si>
  <si>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</si>
  <si>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</si>
  <si>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</si>
  <si>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</si>
  <si>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</si>
  <si>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</si>
  <si>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</si>
  <si>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</si>
  <si>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</si>
  <si>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</si>
  <si>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</si>
  <si>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</si>
  <si>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</si>
  <si>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</si>
  <si>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</si>
  <si>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</si>
  <si>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</si>
  <si>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</si>
  <si>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</si>
  <si>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</si>
  <si>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</si>
  <si>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</si>
  <si>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</si>
  <si>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</si>
  <si>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</si>
  <si>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</si>
  <si>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</si>
  <si>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</si>
  <si>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</si>
  <si>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</si>
  <si>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</si>
  <si>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</si>
  <si>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</si>
  <si>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</si>
  <si>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</si>
  <si>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</si>
  <si>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</si>
  <si>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</si>
  <si>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</si>
  <si>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</si>
  <si>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</si>
  <si>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</si>
  <si>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</si>
  <si>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</si>
  <si>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</si>
  <si>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</si>
  <si>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</si>
  <si>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</si>
  <si>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</si>
  <si>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</si>
  <si>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</si>
  <si>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</si>
  <si>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</si>
  <si>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</si>
  <si>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</si>
  <si>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</si>
  <si>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</si>
  <si>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</si>
  <si>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</si>
  <si>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</si>
  <si>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</si>
  <si>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</si>
  <si>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</si>
  <si>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</si>
  <si>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</si>
  <si>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</si>
  <si>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</si>
  <si>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</si>
  <si>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</si>
  <si>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</si>
  <si>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</si>
  <si>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</si>
  <si>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</si>
  <si>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</si>
  <si>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</si>
  <si>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</si>
  <si>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</si>
  <si>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</si>
  <si>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</si>
  <si>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</si>
  <si>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</si>
  <si>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</si>
  <si>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</si>
  <si>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</si>
  <si>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</si>
  <si>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</si>
  <si>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</si>
  <si>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</si>
  <si>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</si>
  <si>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</si>
  <si>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</si>
  <si>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</si>
  <si>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</si>
  <si>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</si>
  <si>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</si>
  <si>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</si>
  <si>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</si>
  <si>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</si>
  <si>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</si>
  <si>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</si>
  <si>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</si>
  <si>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</si>
  <si>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</si>
  <si>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</si>
  <si>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</si>
  <si>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</si>
  <si>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</si>
  <si>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</si>
  <si>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</si>
  <si>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</si>
  <si>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</si>
  <si>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</si>
  <si>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</si>
  <si>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</si>
  <si>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</si>
  <si>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</si>
  <si>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</si>
  <si>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</si>
  <si>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</si>
  <si>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</si>
  <si>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</si>
  <si>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</si>
  <si>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</si>
  <si>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</si>
  <si>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</si>
  <si>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</si>
  <si>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</si>
  <si>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</si>
  <si>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</si>
  <si>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</si>
  <si>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</si>
  <si>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</si>
  <si>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</si>
  <si>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</si>
  <si>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</si>
  <si>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</si>
  <si>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</si>
  <si>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</si>
  <si>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</si>
  <si>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</si>
  <si>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</si>
  <si>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</si>
  <si>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</si>
  <si>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</si>
  <si>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</si>
  <si>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</si>
  <si>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</si>
  <si>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</si>
  <si>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</si>
  <si>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</si>
  <si>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</si>
  <si>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</si>
  <si>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</si>
  <si>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</si>
  <si>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</si>
  <si>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</si>
  <si>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</si>
  <si>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</si>
  <si>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</si>
  <si>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</si>
  <si>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</si>
  <si>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</si>
  <si>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</si>
  <si>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</si>
  <si>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</si>
  <si>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</si>
  <si>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</si>
  <si>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</si>
  <si>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</si>
  <si>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</si>
  <si>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</si>
  <si>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</si>
  <si>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</si>
  <si>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</si>
  <si>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</si>
  <si>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</si>
  <si>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</si>
  <si>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</si>
  <si>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</si>
  <si>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</si>
  <si>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</si>
  <si>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</si>
  <si>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</si>
  <si>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</si>
  <si>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</si>
  <si>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</si>
  <si>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</si>
  <si>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</si>
  <si>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</si>
  <si>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</si>
  <si>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</si>
  <si>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</si>
  <si>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</si>
  <si>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</si>
  <si>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</si>
  <si>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</si>
  <si>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</si>
  <si>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</si>
  <si>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</si>
  <si>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</si>
  <si>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</si>
  <si>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</si>
  <si>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</si>
  <si>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</si>
  <si>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</si>
  <si>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</si>
  <si>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</si>
  <si>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</si>
  <si>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</si>
  <si>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</si>
  <si>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</si>
  <si>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</si>
  <si>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</si>
  <si>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</si>
  <si>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</si>
  <si>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</si>
  <si>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</si>
  <si>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</si>
  <si>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</si>
  <si>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</si>
  <si>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</si>
  <si>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</si>
  <si>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</si>
  <si>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</si>
  <si>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</si>
  <si>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</si>
  <si>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</si>
  <si>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</si>
  <si>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</si>
  <si>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</si>
  <si>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</si>
  <si>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</si>
  <si>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</si>
  <si>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</si>
  <si>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</si>
  <si>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</si>
  <si>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</si>
  <si>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</si>
  <si>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</si>
  <si>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</si>
  <si>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</si>
  <si>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</si>
  <si>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</si>
  <si>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</si>
  <si>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</si>
  <si>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</si>
  <si>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</si>
  <si>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</si>
  <si>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</si>
  <si>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</si>
  <si>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</si>
  <si>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</si>
  <si>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</si>
  <si>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</si>
  <si>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</si>
  <si>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</si>
  <si>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</si>
  <si>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</si>
  <si>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</si>
  <si>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</si>
  <si>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</si>
  <si>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</si>
  <si>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</si>
  <si>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</si>
  <si>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</si>
  <si>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</si>
  <si>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</si>
  <si>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</si>
  <si>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</si>
  <si>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</si>
  <si>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</si>
  <si>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</si>
  <si>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</si>
  <si>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</si>
  <si>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</si>
  <si>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</si>
  <si>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</si>
  <si>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</si>
  <si>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</si>
  <si>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</si>
  <si>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</si>
  <si>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</si>
  <si>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</si>
  <si>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</si>
  <si>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</si>
  <si>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</si>
  <si>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</si>
  <si>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</si>
  <si>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</si>
  <si>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</si>
  <si>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</si>
  <si>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</si>
  <si>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</si>
  <si>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</si>
  <si>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</si>
  <si>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</si>
  <si>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</si>
  <si>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</si>
  <si>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</si>
  <si>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</si>
  <si>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</si>
  <si>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</si>
  <si>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</si>
  <si>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</si>
  <si>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</si>
  <si>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</si>
  <si>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</si>
  <si>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</si>
  <si>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</si>
  <si>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</si>
  <si>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</si>
  <si>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</si>
  <si>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</si>
  <si>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</si>
  <si>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</si>
  <si>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</si>
  <si>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</si>
  <si>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</si>
  <si>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</si>
  <si>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</si>
  <si>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</si>
  <si>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</si>
  <si>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</si>
  <si>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</si>
  <si>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</si>
  <si>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</si>
  <si>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</si>
  <si>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</si>
  <si>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</si>
  <si>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</si>
  <si>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</si>
  <si>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</si>
  <si>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</si>
  <si>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</si>
  <si>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</si>
  <si>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</si>
  <si>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</si>
  <si>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</si>
  <si>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</si>
  <si>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</si>
  <si>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</si>
  <si>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</si>
  <si>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</si>
  <si>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</si>
  <si>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</si>
  <si>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</si>
  <si>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</si>
  <si>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</si>
  <si>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</si>
  <si>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</si>
  <si>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</si>
  <si>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</si>
  <si>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</si>
  <si>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</si>
  <si>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</si>
  <si>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</si>
  <si>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</si>
  <si>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</si>
  <si>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</si>
  <si>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</si>
  <si>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</si>
  <si>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</si>
  <si>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</si>
  <si>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</si>
  <si>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</si>
  <si>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</si>
  <si>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</si>
  <si>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</si>
  <si>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</si>
  <si>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</si>
  <si>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</si>
  <si>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</si>
  <si>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</si>
  <si>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</si>
  <si>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</si>
  <si>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</si>
  <si>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</si>
  <si>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</si>
  <si>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</si>
  <si>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</si>
  <si>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</si>
  <si>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</si>
  <si>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</si>
  <si>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</si>
  <si>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</si>
  <si>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</si>
  <si>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</si>
  <si>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</si>
  <si>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</si>
  <si>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</si>
  <si>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</si>
  <si>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</si>
  <si>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</si>
  <si>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</si>
  <si>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</si>
  <si>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</si>
  <si>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</si>
  <si>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</si>
  <si>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</si>
  <si>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</si>
  <si>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</si>
  <si>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</si>
  <si>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</si>
  <si>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</si>
  <si>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</si>
  <si>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</si>
  <si>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</si>
  <si>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</si>
  <si>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</si>
  <si>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</si>
  <si>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</si>
  <si>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</si>
  <si>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</si>
  <si>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</si>
  <si>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</si>
  <si>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</si>
  <si>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</si>
  <si>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</si>
  <si>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</si>
  <si>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</si>
  <si>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</si>
  <si>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</si>
  <si>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</si>
  <si>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</si>
  <si>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</si>
  <si>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</si>
  <si>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</si>
  <si>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</si>
  <si>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</si>
  <si>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</si>
  <si>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</si>
  <si>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</si>
  <si>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</si>
  <si>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</si>
  <si>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</si>
  <si>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</si>
  <si>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</si>
  <si>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</si>
  <si>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</si>
  <si>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</si>
  <si>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</si>
  <si>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</si>
  <si>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</si>
  <si>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</si>
  <si>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</si>
  <si>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</si>
  <si>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</si>
  <si>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</si>
  <si>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</si>
  <si>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</si>
  <si>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</si>
  <si>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</si>
  <si>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</si>
  <si>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</si>
  <si>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</si>
  <si>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</si>
  <si>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</si>
  <si>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</si>
  <si>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</si>
  <si>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</si>
  <si>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</si>
  <si>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</si>
  <si>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</si>
  <si>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</si>
  <si>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</si>
  <si>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</si>
  <si>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</si>
  <si>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</si>
  <si>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</si>
  <si>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</si>
  <si>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</si>
  <si>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</si>
  <si>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</si>
  <si>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</si>
  <si>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</si>
  <si>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</si>
  <si>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</si>
  <si>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</si>
  <si>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</si>
  <si>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</si>
  <si>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</si>
  <si>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</si>
  <si>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</si>
  <si>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</si>
  <si>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</si>
  <si>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</si>
  <si>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</si>
  <si>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</si>
  <si>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</si>
  <si>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</si>
  <si>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</si>
  <si>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</si>
  <si>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</si>
  <si>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</si>
  <si>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</si>
  <si>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</si>
  <si>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</si>
  <si>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</si>
  <si>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</si>
  <si>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</si>
  <si>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</si>
  <si>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</si>
  <si>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</si>
  <si>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</si>
  <si>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</si>
  <si>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</si>
  <si>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</si>
  <si>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</si>
  <si>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</si>
  <si>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</si>
  <si>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</si>
  <si>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</si>
  <si>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</si>
  <si>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</si>
  <si>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</si>
  <si>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</si>
  <si>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</si>
  <si>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</si>
  <si>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</si>
  <si>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</si>
  <si>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</si>
  <si>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</si>
  <si>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</si>
  <si>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</si>
  <si>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</si>
  <si>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</si>
  <si>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</si>
  <si>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</si>
  <si>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</si>
  <si>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</si>
  <si>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</si>
  <si>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</si>
  <si>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</si>
  <si>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</si>
  <si>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</si>
  <si>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</si>
  <si>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</si>
  <si>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</si>
  <si>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</si>
  <si>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</si>
  <si>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</si>
  <si>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</si>
  <si>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</si>
  <si>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</si>
  <si>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</si>
  <si>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</si>
  <si>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</si>
  <si>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</si>
  <si>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</si>
  <si>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</si>
  <si>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</si>
  <si>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</si>
  <si>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</si>
  <si>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</si>
  <si>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</si>
  <si>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</si>
  <si>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</si>
  <si>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</si>
  <si>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</si>
  <si>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</si>
  <si>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</si>
  <si>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</si>
  <si>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</si>
  <si>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</si>
  <si>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</si>
  <si>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</si>
  <si>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</si>
  <si>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</si>
  <si>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</si>
  <si>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</si>
  <si>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</si>
  <si>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</si>
  <si>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</si>
  <si>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</si>
  <si>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</si>
  <si>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</si>
  <si>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</si>
  <si>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</si>
  <si>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</si>
  <si>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</si>
  <si>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</si>
  <si>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</si>
  <si>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</si>
  <si>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</si>
  <si>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</si>
  <si>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</si>
  <si>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</si>
  <si>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</si>
  <si>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</si>
  <si>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</si>
  <si>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</si>
  <si>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</si>
  <si>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</si>
  <si>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</si>
  <si>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</si>
  <si>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</si>
  <si>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</si>
  <si>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</si>
  <si>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</si>
  <si>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</si>
  <si>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</si>
  <si>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</si>
  <si>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</si>
  <si>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</si>
  <si>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</si>
  <si>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</si>
  <si>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</si>
  <si>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</si>
  <si>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</si>
  <si>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</si>
  <si>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</si>
  <si>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</si>
  <si>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</si>
  <si>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</si>
  <si>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</si>
  <si>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</si>
  <si>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</si>
  <si>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</si>
  <si>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</si>
  <si>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</si>
  <si>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</si>
  <si>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</si>
  <si>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</si>
  <si>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</si>
  <si>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</si>
  <si>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</si>
  <si>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</si>
  <si>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</si>
  <si>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</si>
  <si>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</si>
  <si>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</si>
  <si>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</si>
  <si>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</si>
  <si>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</si>
  <si>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</si>
  <si>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</si>
  <si>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</si>
  <si>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</si>
  <si>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</si>
  <si>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</si>
  <si>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</si>
  <si>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</si>
  <si>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</si>
  <si>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</si>
  <si>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</si>
  <si>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</si>
  <si>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</si>
  <si>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</si>
  <si>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</si>
  <si>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</si>
  <si>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</si>
  <si>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</si>
  <si>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</si>
  <si>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</si>
  <si>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</si>
  <si>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</si>
  <si>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</si>
  <si>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</si>
  <si>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</si>
  <si>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</si>
  <si>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</si>
  <si>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</si>
  <si>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</si>
  <si>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</si>
  <si>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</si>
  <si>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</si>
  <si>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</si>
  <si>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</si>
  <si>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</si>
  <si>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</si>
  <si>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</si>
  <si>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</si>
  <si>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</si>
  <si>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</si>
  <si>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</si>
  <si>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</si>
  <si>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</si>
  <si>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</si>
  <si>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</si>
  <si>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</si>
  <si>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</si>
  <si>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</si>
  <si>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</si>
  <si>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</si>
  <si>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</si>
  <si>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</si>
  <si>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</si>
  <si>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</si>
  <si>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</si>
  <si>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</si>
  <si>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</si>
  <si>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</si>
  <si>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</si>
  <si>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</si>
  <si>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</si>
  <si>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</si>
  <si>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</si>
  <si>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</si>
  <si>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</si>
  <si>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</si>
  <si>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</si>
  <si>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</si>
  <si>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</si>
  <si>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</si>
  <si>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</si>
  <si>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</si>
  <si>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</si>
  <si>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</si>
  <si>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</si>
  <si>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</si>
  <si>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</si>
  <si>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</si>
  <si>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</si>
  <si>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</si>
  <si>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</si>
  <si>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</si>
  <si>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</si>
  <si>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</si>
  <si>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</si>
  <si>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</si>
  <si>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</si>
  <si>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</si>
  <si>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</si>
  <si>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</si>
  <si>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</si>
  <si>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</si>
  <si>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</si>
  <si>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</si>
  <si>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</si>
  <si>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</si>
  <si>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</si>
  <si>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</si>
  <si>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</si>
  <si>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</si>
  <si>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</si>
  <si>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</si>
  <si>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</si>
  <si>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</si>
  <si>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</si>
  <si>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</si>
  <si>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</si>
  <si>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</si>
  <si>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</si>
  <si>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</si>
  <si>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</si>
  <si>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</si>
  <si>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</si>
  <si>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</si>
  <si>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</si>
  <si>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</si>
  <si>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</si>
  <si>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</si>
  <si>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</si>
  <si>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</si>
  <si>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</si>
  <si>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</si>
  <si>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</si>
  <si>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</si>
  <si>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</si>
  <si>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</si>
  <si>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</si>
  <si>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</si>
  <si>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</si>
  <si>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</si>
  <si>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</si>
  <si>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</si>
  <si>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</si>
  <si>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</si>
  <si>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</si>
  <si>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</si>
  <si>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</si>
  <si>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</si>
  <si>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</si>
  <si>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</si>
  <si>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</si>
  <si>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</si>
  <si>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</si>
  <si>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</si>
  <si>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</si>
  <si>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</si>
  <si>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</si>
  <si>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</si>
  <si>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</si>
  <si>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</si>
  <si>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</si>
  <si>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</si>
  <si>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</si>
  <si>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</si>
  <si>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</si>
  <si>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</si>
  <si>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</si>
  <si>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</si>
  <si>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</si>
  <si>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</si>
  <si>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</si>
  <si>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</si>
  <si>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</si>
  <si>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</si>
  <si>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</si>
  <si>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</si>
  <si>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</si>
  <si>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</si>
  <si>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</si>
  <si>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</si>
  <si>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</si>
  <si>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</si>
  <si>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</si>
  <si>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</si>
  <si>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</si>
  <si>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</si>
  <si>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</si>
  <si>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</si>
  <si>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</si>
  <si>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</si>
  <si>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</si>
  <si>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</si>
  <si>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</si>
  <si>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</si>
  <si>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</si>
  <si>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</si>
  <si>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</si>
  <si>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</si>
  <si>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</si>
  <si>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</si>
  <si>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</si>
  <si>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</si>
  <si>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</si>
  <si>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</si>
  <si>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</si>
  <si>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</si>
  <si>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</si>
  <si>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</si>
  <si>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</si>
  <si>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</si>
  <si>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</si>
  <si>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</si>
  <si>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</si>
  <si>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</si>
  <si>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</si>
  <si>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</si>
  <si>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</si>
  <si>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</si>
  <si>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</si>
  <si>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</si>
  <si>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</si>
  <si>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</si>
  <si>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</si>
  <si>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</si>
  <si>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</si>
  <si>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</si>
  <si>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</si>
  <si>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</si>
  <si>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</si>
  <si>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</si>
  <si>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</si>
  <si>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</si>
  <si>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</si>
  <si>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</si>
  <si>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</si>
  <si>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</si>
  <si>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</si>
  <si>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</si>
  <si>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</si>
  <si>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</si>
  <si>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</si>
  <si>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</si>
  <si>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</si>
  <si>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</si>
  <si>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</si>
  <si>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</si>
  <si>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</si>
  <si>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</si>
  <si>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</si>
  <si>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</si>
  <si>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</si>
  <si>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</si>
  <si>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</si>
  <si>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</si>
  <si>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</si>
  <si>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</si>
  <si>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</si>
  <si>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</si>
  <si>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</si>
  <si>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</si>
  <si>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</si>
  <si>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</si>
  <si>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</si>
  <si>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</si>
  <si>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</si>
  <si>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</si>
  <si>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</si>
  <si>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</si>
  <si>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</si>
  <si>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</si>
  <si>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</si>
  <si>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</si>
  <si>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</si>
  <si>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</si>
  <si>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</si>
  <si>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</si>
  <si>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</si>
  <si>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</si>
  <si>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</si>
  <si>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</si>
  <si>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</si>
  <si>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</si>
  <si>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</si>
  <si>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</si>
  <si>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</si>
  <si>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</si>
  <si>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</si>
  <si>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</si>
  <si>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</si>
  <si>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</si>
  <si>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</si>
  <si>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</si>
  <si>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</si>
  <si>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</si>
  <si>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</si>
  <si>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</si>
  <si>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</si>
  <si>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</si>
  <si>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</si>
  <si>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</si>
  <si>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</si>
  <si>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</si>
  <si>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</si>
  <si>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</si>
  <si>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</si>
  <si>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</si>
  <si>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</si>
  <si>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</si>
  <si>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</si>
  <si>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</si>
  <si>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</si>
  <si>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</si>
  <si>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</si>
  <si>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</si>
  <si>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</si>
  <si>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</si>
  <si>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</si>
  <si>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</si>
  <si>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</si>
  <si>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</si>
  <si>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</si>
  <si>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</si>
  <si>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</si>
  <si>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</si>
  <si>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</si>
  <si>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</si>
  <si>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</si>
  <si>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</si>
  <si>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</si>
  <si>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</si>
  <si>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</si>
  <si>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</si>
  <si>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</si>
  <si>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</si>
  <si>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</si>
  <si>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</si>
  <si>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</si>
  <si>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</si>
  <si>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</si>
  <si>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</si>
  <si>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</si>
  <si>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</si>
  <si>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</si>
  <si>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</si>
  <si>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</si>
  <si>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</si>
  <si>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</si>
  <si>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</si>
  <si>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</si>
  <si>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</si>
  <si>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</si>
  <si>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</si>
  <si>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</si>
  <si>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</si>
  <si>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</si>
  <si>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</si>
  <si>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</si>
  <si>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</si>
  <si>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</si>
  <si>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</si>
  <si>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</si>
  <si>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</si>
  <si>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</si>
  <si>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</si>
  <si>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</si>
  <si>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</si>
  <si>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</si>
  <si>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</si>
  <si>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</si>
  <si>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</si>
  <si>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</si>
  <si>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</si>
  <si>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</si>
  <si>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</si>
  <si>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</si>
  <si>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</si>
  <si>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</si>
  <si>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</si>
  <si>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</si>
  <si>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</si>
  <si>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</si>
  <si>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</si>
  <si>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</si>
  <si>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</si>
  <si>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</si>
  <si>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</si>
  <si>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</si>
  <si>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</si>
  <si>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</si>
  <si>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</si>
  <si>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</si>
  <si>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</si>
  <si>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</si>
  <si>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</si>
  <si>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</si>
  <si>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</si>
  <si>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</si>
  <si>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</si>
  <si>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</si>
  <si>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</si>
  <si>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</si>
  <si>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</si>
  <si>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</si>
  <si>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</si>
  <si>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</si>
  <si>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</si>
  <si>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</si>
  <si>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</si>
  <si>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</si>
  <si>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</si>
  <si>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</si>
  <si>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</si>
  <si>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</si>
  <si>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</si>
  <si>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</si>
  <si>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</si>
  <si>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</si>
  <si>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</si>
  <si>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</si>
  <si>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</si>
  <si>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</si>
  <si>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</si>
  <si>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</si>
  <si>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</si>
  <si>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</si>
  <si>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</si>
  <si>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</si>
  <si>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</si>
  <si>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</si>
  <si>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</si>
  <si>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</si>
  <si>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</si>
  <si>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</si>
  <si>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</si>
  <si>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</si>
  <si>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</si>
  <si>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</si>
  <si>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</si>
  <si>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</si>
  <si>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</si>
  <si>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</si>
  <si>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</si>
  <si>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</si>
  <si>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</si>
  <si>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</si>
  <si>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</si>
  <si>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</si>
  <si>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</si>
  <si>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</si>
  <si>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</si>
  <si>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</si>
  <si>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</si>
  <si>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</si>
  <si>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</si>
  <si>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</si>
  <si>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</si>
  <si>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</si>
  <si>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</si>
  <si>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</si>
  <si>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</si>
  <si>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</si>
  <si>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</si>
  <si>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</si>
  <si>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</si>
  <si>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</si>
  <si>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</si>
  <si>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</si>
  <si>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</si>
  <si>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</si>
  <si>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</si>
  <si>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</si>
  <si>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</si>
  <si>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</si>
  <si>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</si>
  <si>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</si>
  <si>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</si>
  <si>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</si>
  <si>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</si>
  <si>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</si>
  <si>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</si>
  <si>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</si>
  <si>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</si>
  <si>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</si>
  <si>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</si>
  <si>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</si>
  <si>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</si>
  <si>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</si>
  <si>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</si>
  <si>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</si>
  <si>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</si>
  <si>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</si>
  <si>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</si>
  <si>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</si>
  <si>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</si>
  <si>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</si>
  <si>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</si>
  <si>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</si>
  <si>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</si>
  <si>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</si>
  <si>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</si>
  <si>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</si>
  <si>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</si>
  <si>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</si>
  <si>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</si>
  <si>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</si>
  <si>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</si>
  <si>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</si>
  <si>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</si>
  <si>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</si>
  <si>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</si>
  <si>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</si>
  <si>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</si>
  <si>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</si>
  <si>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</si>
  <si>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</si>
  <si>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</si>
  <si>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</si>
  <si>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</si>
  <si>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</si>
  <si>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</si>
  <si>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</si>
  <si>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</si>
  <si>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</si>
  <si>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</si>
  <si>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</si>
  <si>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</si>
  <si>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</si>
  <si>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</si>
  <si>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</si>
  <si>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</si>
  <si>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</si>
  <si>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</si>
  <si>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</si>
  <si>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</si>
  <si>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</si>
  <si>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</si>
  <si>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</si>
  <si>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</si>
  <si>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</si>
  <si>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</si>
  <si>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</si>
  <si>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</si>
  <si>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</si>
  <si>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</si>
  <si>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</si>
  <si>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</si>
  <si>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</si>
  <si>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</si>
  <si>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</si>
  <si>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</si>
  <si>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</si>
  <si>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</si>
  <si>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</si>
  <si>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</si>
  <si>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</si>
  <si>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</si>
  <si>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</si>
  <si>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</si>
  <si>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</si>
  <si>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</si>
  <si>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</si>
  <si>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</si>
  <si>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</si>
  <si>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</si>
  <si>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</si>
  <si>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</si>
  <si>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</si>
  <si>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</si>
  <si>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</si>
  <si>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</si>
  <si>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</si>
  <si>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</si>
  <si>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</si>
  <si>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</si>
  <si>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</si>
  <si>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</si>
  <si>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</si>
  <si>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</si>
  <si>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</si>
  <si>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</si>
  <si>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</si>
  <si>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</si>
  <si>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</si>
  <si>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</si>
  <si>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</si>
  <si>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</si>
  <si>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</si>
  <si>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</si>
  <si>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</si>
  <si>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</si>
  <si>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</si>
  <si>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</si>
  <si>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</si>
  <si>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</si>
  <si>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</si>
  <si>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</si>
  <si>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</si>
  <si>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</si>
  <si>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</si>
  <si>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</si>
  <si>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</si>
  <si>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</si>
  <si>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</si>
  <si>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</si>
  <si>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</si>
  <si>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</si>
  <si>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</si>
  <si>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</si>
  <si>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</si>
  <si>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</si>
  <si>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</si>
  <si>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</si>
  <si>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</si>
  <si>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</si>
  <si>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</si>
  <si>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</si>
  <si>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</si>
  <si>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</si>
  <si>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</si>
  <si>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</si>
  <si>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</si>
  <si>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</si>
  <si>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</si>
  <si>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</si>
  <si>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</si>
  <si>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</si>
  <si>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</si>
  <si>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</si>
  <si>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</si>
  <si>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</si>
  <si>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</si>
  <si>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</si>
  <si>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</si>
  <si>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</si>
  <si>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</si>
  <si>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</si>
  <si>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</si>
  <si>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</si>
  <si>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</si>
  <si>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</si>
  <si>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</si>
  <si>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</si>
  <si>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</si>
  <si>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</si>
  <si>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</si>
  <si>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</si>
  <si>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</si>
  <si>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</si>
  <si>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</si>
  <si>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</si>
  <si>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</si>
  <si>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</si>
  <si>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</si>
  <si>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</si>
  <si>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</si>
  <si>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</si>
  <si>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</si>
  <si>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</si>
  <si>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</si>
  <si>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</si>
  <si>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</si>
  <si>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</si>
  <si>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</si>
  <si>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</si>
  <si>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</si>
  <si>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</si>
  <si>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</si>
  <si>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</si>
  <si>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</si>
  <si>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</si>
  <si>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</si>
  <si>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</si>
  <si>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</si>
  <si>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</si>
  <si>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</si>
  <si>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</si>
  <si>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</si>
  <si>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</si>
  <si>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</si>
  <si>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</si>
  <si>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</si>
  <si>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</si>
  <si>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</si>
  <si>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</si>
  <si>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</si>
  <si>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</si>
  <si>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</si>
  <si>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</si>
  <si>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</si>
  <si>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</si>
  <si>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</si>
  <si>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</si>
  <si>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</si>
  <si>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</si>
  <si>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</si>
  <si>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</si>
  <si>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</si>
  <si>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</si>
  <si>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</si>
  <si>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</si>
  <si>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</si>
  <si>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</si>
  <si>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</si>
  <si>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</si>
  <si>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</si>
  <si>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</si>
  <si>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</si>
  <si>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</si>
  <si>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</si>
  <si>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</si>
  <si>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</si>
  <si>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</si>
  <si>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</si>
  <si>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</si>
  <si>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</si>
  <si>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</si>
  <si>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</si>
  <si>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</si>
  <si>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</si>
  <si>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</si>
  <si>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</si>
  <si>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</si>
  <si>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</si>
  <si>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</si>
  <si>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</si>
  <si>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</si>
  <si>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</si>
  <si>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</si>
  <si>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</si>
  <si>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</si>
  <si>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</si>
  <si>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</si>
  <si>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</si>
  <si>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</si>
  <si>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</si>
  <si>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</si>
  <si>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</si>
  <si>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</si>
  <si>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</si>
  <si>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</si>
  <si>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</si>
  <si>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</si>
  <si>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</si>
  <si>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</si>
  <si>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</si>
  <si>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</si>
  <si>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</si>
  <si>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</si>
  <si>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</si>
  <si>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</si>
  <si>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</si>
  <si>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</si>
  <si>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</si>
  <si>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</si>
  <si>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</si>
  <si>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</si>
  <si>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</si>
  <si>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</si>
  <si>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</si>
  <si>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</si>
  <si>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</si>
  <si>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</si>
  <si>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</si>
  <si>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</si>
  <si>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</si>
  <si>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</si>
  <si>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</si>
  <si>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</si>
  <si>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</si>
  <si>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</si>
  <si>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</si>
  <si>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</si>
  <si>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</si>
  <si>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</si>
  <si>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</si>
  <si>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</si>
  <si>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</si>
  <si>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</si>
  <si>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</si>
  <si>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</si>
  <si>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</si>
  <si>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</si>
  <si>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</si>
  <si>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</si>
  <si>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</si>
  <si>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</si>
  <si>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</si>
  <si>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</si>
  <si>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</si>
  <si>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</si>
  <si>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</si>
  <si>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</si>
  <si>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</si>
  <si>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</si>
  <si>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</si>
  <si>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</si>
  <si>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</si>
  <si>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</si>
  <si>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</si>
  <si>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</si>
  <si>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</si>
  <si>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</si>
  <si>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</si>
  <si>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</si>
  <si>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</si>
  <si>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</si>
  <si>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</si>
  <si>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</si>
  <si>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</si>
  <si>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</si>
  <si>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</si>
  <si>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</si>
  <si>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</si>
  <si>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</si>
  <si>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</si>
  <si>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</si>
  <si>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</si>
  <si>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</si>
  <si>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</si>
  <si>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</si>
  <si>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</si>
  <si>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</si>
  <si>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</si>
  <si>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</si>
  <si>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</si>
  <si>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</si>
  <si>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</si>
  <si>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</si>
  <si>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</si>
  <si>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</si>
  <si>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</si>
  <si>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</si>
  <si>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</si>
  <si>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</si>
  <si>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</si>
  <si>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</si>
  <si>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</si>
  <si>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</si>
  <si>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</si>
  <si>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</si>
  <si>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</si>
  <si>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</si>
  <si>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</si>
  <si>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</si>
  <si>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</si>
  <si>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</si>
  <si>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</si>
  <si>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</si>
  <si>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</si>
  <si>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</si>
  <si>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</si>
  <si>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</si>
  <si>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</si>
  <si>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</si>
  <si>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</si>
  <si>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</si>
  <si>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</si>
  <si>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</si>
  <si>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</si>
  <si>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</si>
  <si>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</si>
  <si>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</si>
  <si>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</si>
  <si>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</si>
  <si>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</si>
  <si>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</si>
  <si>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</si>
  <si>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</si>
  <si>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</si>
  <si>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</si>
  <si>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</si>
  <si>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</si>
  <si>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</si>
  <si>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</si>
  <si>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</si>
  <si>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</si>
  <si>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</si>
  <si>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</si>
  <si>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</si>
  <si>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</si>
  <si>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</si>
  <si>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</si>
  <si>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</si>
  <si>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</si>
  <si>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</si>
  <si>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</si>
  <si>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</si>
  <si>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</si>
  <si>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</si>
  <si>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</si>
  <si>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</si>
  <si>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</si>
  <si>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</si>
  <si>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</si>
  <si>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</si>
  <si>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</si>
  <si>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</si>
  <si>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</si>
  <si>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</si>
  <si>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</si>
  <si>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</si>
  <si>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</si>
  <si>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</si>
  <si>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</si>
  <si>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</si>
  <si>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</si>
  <si>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</si>
  <si>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</si>
  <si>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</si>
  <si>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</si>
  <si>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</si>
  <si>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</si>
  <si>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</si>
  <si>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</si>
  <si>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</si>
  <si>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</si>
  <si>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</si>
  <si>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</si>
  <si>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</si>
  <si>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</si>
  <si>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</si>
  <si>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</si>
  <si>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</si>
  <si>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</si>
  <si>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</si>
  <si>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</si>
  <si>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</si>
  <si>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</si>
  <si>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</si>
  <si>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</si>
  <si>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</si>
  <si>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</si>
  <si>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</si>
  <si>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</si>
  <si>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</si>
  <si>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</si>
  <si>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</si>
  <si>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</si>
  <si>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</si>
  <si>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</si>
  <si>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</si>
  <si>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</si>
  <si>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</si>
  <si>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</si>
  <si>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</si>
  <si>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</si>
  <si>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</si>
  <si>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</si>
  <si>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</si>
  <si>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</si>
  <si>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</si>
  <si>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</si>
  <si>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</si>
  <si>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</si>
  <si>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</si>
  <si>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</si>
  <si>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</si>
  <si>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</si>
  <si>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</si>
  <si>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</si>
  <si>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</si>
  <si>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</si>
  <si>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</si>
  <si>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</si>
  <si>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</si>
  <si>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</si>
  <si>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</si>
  <si>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</si>
  <si>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</si>
  <si>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</si>
  <si>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</si>
  <si>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</si>
  <si>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</si>
  <si>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</si>
  <si>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</si>
  <si>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</si>
  <si>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</si>
  <si>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</si>
  <si>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</si>
  <si>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</si>
  <si>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</si>
  <si>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</si>
  <si>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</si>
  <si>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</si>
  <si>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</si>
  <si>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</si>
  <si>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</si>
  <si>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</si>
  <si>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</si>
  <si>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</si>
  <si>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</si>
  <si>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</si>
  <si>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</si>
  <si>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</si>
  <si>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</si>
  <si>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</si>
  <si>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</si>
  <si>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</si>
  <si>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</si>
  <si>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</si>
  <si>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</si>
  <si>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</si>
  <si>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</si>
  <si>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</si>
  <si>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</si>
  <si>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</si>
  <si>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</si>
  <si>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</si>
  <si>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</si>
  <si>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</si>
  <si>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</si>
  <si>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</si>
  <si>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</si>
  <si>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</si>
  <si>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</si>
  <si>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</si>
  <si>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</si>
  <si>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</si>
  <si>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</si>
  <si>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</si>
  <si>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</si>
  <si>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</si>
  <si>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</si>
  <si>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</si>
  <si>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</si>
  <si>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</si>
  <si>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</si>
  <si>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</si>
  <si>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</si>
  <si>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</si>
  <si>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</si>
  <si>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</si>
  <si>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</si>
  <si>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</si>
  <si>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</si>
  <si>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</si>
  <si>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</si>
  <si>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</si>
  <si>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</si>
  <si>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</si>
  <si>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</si>
  <si>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</si>
  <si>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</si>
  <si>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</si>
  <si>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</si>
  <si>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</si>
  <si>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</si>
  <si>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</si>
  <si>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</si>
  <si>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</si>
  <si>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</si>
  <si>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</si>
  <si>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</si>
  <si>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</si>
  <si>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</si>
  <si>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</si>
  <si>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</si>
  <si>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</si>
  <si>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</si>
  <si>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</si>
  <si>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</si>
  <si>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</si>
  <si>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</si>
  <si>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</si>
  <si>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</si>
  <si>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</si>
  <si>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</si>
  <si>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</si>
  <si>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</si>
  <si>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</si>
  <si>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</si>
  <si>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</si>
  <si>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</si>
  <si>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</si>
  <si>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</si>
  <si>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</si>
  <si>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</si>
  <si>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</si>
  <si>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</si>
  <si>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</si>
  <si>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</si>
  <si>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</si>
  <si>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</si>
  <si>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</si>
  <si>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</si>
  <si>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</si>
  <si>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</si>
  <si>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</si>
  <si>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</si>
  <si>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</si>
  <si>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</si>
  <si>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</si>
  <si>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</si>
  <si>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</si>
  <si>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</si>
  <si>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</si>
  <si>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</si>
  <si>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</si>
  <si>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</si>
  <si>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</si>
  <si>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</si>
  <si>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</si>
  <si>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</si>
  <si>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</si>
  <si>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</si>
  <si>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</si>
  <si>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</si>
  <si>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</si>
  <si>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</si>
  <si>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</si>
  <si>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</si>
  <si>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</si>
  <si>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</si>
  <si>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</si>
  <si>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</si>
  <si>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</si>
  <si>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</si>
  <si>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</si>
  <si>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</si>
  <si>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</si>
  <si>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</si>
  <si>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</si>
  <si>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</si>
  <si>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</si>
  <si>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</si>
  <si>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</si>
  <si>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</si>
  <si>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</si>
  <si>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</si>
  <si>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</si>
  <si>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</si>
  <si>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</si>
  <si>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</si>
  <si>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</si>
  <si>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</si>
  <si>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</si>
  <si>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</si>
  <si>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</si>
  <si>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</si>
  <si>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</si>
  <si>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</si>
  <si>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</si>
  <si>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</si>
  <si>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</si>
  <si>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</si>
  <si>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</si>
  <si>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</si>
  <si>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</si>
  <si>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</si>
  <si>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</si>
  <si>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</si>
  <si>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</si>
  <si>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</si>
  <si>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</si>
  <si>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</si>
  <si>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</si>
  <si>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</si>
  <si>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</si>
  <si>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</si>
  <si>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</si>
  <si>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</si>
  <si>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</si>
  <si>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</si>
  <si>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</si>
  <si>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</si>
  <si>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</si>
  <si>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</si>
  <si>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</si>
  <si>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</si>
  <si>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</si>
  <si>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</si>
  <si>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</si>
  <si>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</si>
  <si>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</si>
  <si>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</si>
  <si>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</si>
  <si>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</si>
  <si>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</si>
  <si>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</si>
  <si>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</si>
  <si>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</si>
  <si>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</si>
  <si>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</si>
  <si>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</si>
  <si>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</si>
  <si>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</si>
  <si>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</si>
  <si>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</si>
  <si>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</si>
  <si>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</si>
  <si>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</si>
  <si>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</si>
  <si>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</si>
  <si>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</si>
  <si>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</si>
  <si>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</si>
  <si>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</si>
  <si>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</si>
  <si>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</si>
  <si>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</si>
  <si>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</si>
  <si>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</si>
  <si>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</si>
  <si>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</si>
  <si>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</si>
  <si>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</si>
  <si>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</si>
  <si>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</si>
  <si>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</si>
  <si>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</si>
  <si>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</si>
  <si>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</si>
  <si>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</si>
  <si>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</si>
  <si>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</si>
  <si>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</si>
  <si>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</si>
  <si>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</si>
  <si>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</si>
  <si>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</si>
  <si>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</si>
  <si>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</si>
  <si>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</si>
  <si>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</si>
  <si>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</si>
  <si>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</si>
  <si>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</si>
  <si>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</si>
  <si>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</si>
  <si>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</si>
  <si>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</si>
  <si>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</si>
  <si>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</si>
  <si>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</si>
  <si>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</si>
  <si>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</si>
  <si>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</si>
  <si>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</si>
  <si>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</si>
  <si>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</si>
  <si>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</si>
  <si>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</si>
  <si>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</si>
  <si>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</si>
  <si>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</si>
  <si>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</si>
  <si>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</si>
  <si>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</si>
  <si>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</si>
  <si>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</si>
  <si>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</si>
  <si>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</si>
  <si>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</si>
  <si>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</si>
  <si>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</si>
  <si>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</si>
  <si>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</si>
  <si>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</si>
  <si>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</si>
  <si>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</si>
  <si>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</si>
  <si>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</si>
  <si>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</si>
  <si>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</si>
  <si>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</si>
  <si>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</si>
  <si>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</si>
  <si>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</si>
  <si>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</si>
  <si>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</si>
  <si>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</si>
  <si>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</si>
  <si>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</si>
  <si>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</si>
  <si>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</si>
  <si>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</si>
  <si>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</si>
  <si>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</si>
  <si>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</si>
  <si>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</si>
  <si>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</si>
  <si>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</si>
  <si>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</si>
  <si>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</si>
  <si>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</si>
  <si>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</si>
  <si>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</si>
  <si>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</si>
  <si>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</si>
  <si>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</si>
  <si>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</si>
  <si>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</si>
  <si>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</si>
  <si>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</si>
  <si>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</si>
  <si>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</si>
  <si>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</si>
  <si>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</si>
  <si>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</si>
  <si>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</si>
  <si>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</si>
  <si>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</si>
  <si>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</si>
  <si>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</si>
  <si>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</si>
  <si>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</si>
  <si>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</si>
  <si>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</si>
  <si>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</si>
  <si>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</si>
  <si>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</si>
  <si>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</si>
  <si>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</si>
  <si>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</si>
  <si>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</si>
  <si>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</si>
  <si>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</si>
  <si>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</si>
  <si>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</si>
  <si>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</si>
  <si>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</si>
  <si>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</si>
  <si>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</si>
  <si>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</si>
  <si>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</si>
  <si>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</si>
  <si>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</si>
  <si>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</si>
  <si>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</si>
  <si>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</si>
  <si>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</si>
  <si>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</si>
  <si>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</si>
  <si>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</si>
  <si>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</si>
  <si>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</si>
  <si>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</si>
  <si>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</si>
  <si>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</si>
  <si>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</si>
  <si>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</si>
  <si>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</si>
  <si>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</si>
  <si>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</si>
  <si>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</si>
  <si>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</si>
  <si>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</si>
  <si>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</si>
  <si>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</si>
  <si>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</si>
  <si>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</si>
  <si>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</si>
  <si>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</si>
  <si>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</si>
  <si>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</si>
  <si>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</si>
  <si>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</si>
  <si>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</si>
  <si>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</si>
  <si>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</si>
  <si>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</si>
  <si>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</si>
  <si>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</si>
  <si>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</si>
  <si>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</si>
  <si>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</si>
  <si>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</si>
  <si>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</si>
  <si>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</si>
  <si>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</si>
  <si>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</si>
  <si>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</si>
  <si>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</si>
  <si>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</si>
  <si>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</si>
  <si>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</si>
  <si>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</si>
  <si>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</si>
  <si>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</si>
  <si>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</si>
  <si>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</si>
  <si>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</si>
  <si>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</si>
  <si>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</si>
  <si>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</si>
  <si>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</si>
  <si>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</si>
  <si>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</si>
  <si>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</si>
  <si>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</si>
  <si>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</si>
  <si>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</si>
  <si>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</si>
  <si>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</si>
  <si>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</si>
  <si>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</si>
  <si>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</si>
  <si>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</si>
  <si>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</si>
  <si>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</si>
  <si>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</si>
  <si>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</si>
  <si>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</si>
  <si>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</si>
  <si>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</si>
  <si>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</si>
  <si>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</si>
  <si>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</si>
  <si>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</si>
  <si>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</si>
  <si>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</si>
  <si>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</si>
  <si>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</si>
  <si>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</si>
  <si>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</si>
  <si>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</si>
  <si>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</si>
  <si>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</si>
  <si>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</si>
  <si>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</si>
  <si>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</si>
  <si>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</si>
  <si>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</si>
  <si>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</si>
  <si>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</si>
  <si>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</si>
  <si>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</si>
  <si>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</si>
  <si>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</si>
  <si>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</si>
  <si>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</si>
  <si>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</si>
  <si>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</si>
  <si>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</si>
  <si>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</si>
  <si>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</si>
  <si>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</si>
  <si>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</si>
  <si>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</si>
  <si>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</si>
  <si>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</si>
  <si>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</si>
  <si>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</si>
  <si>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</si>
  <si>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</si>
  <si>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</si>
  <si>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</si>
  <si>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</si>
  <si>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</si>
  <si>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</si>
  <si>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</si>
  <si>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</si>
  <si>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</si>
  <si>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</si>
  <si>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</si>
  <si>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</si>
  <si>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</si>
  <si>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</si>
  <si>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</si>
  <si>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</si>
  <si>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</si>
  <si>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</si>
  <si>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</si>
  <si>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</si>
  <si>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</si>
  <si>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</si>
  <si>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</si>
  <si>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</si>
  <si>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</si>
  <si>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</si>
  <si>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</si>
  <si>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</si>
  <si>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</si>
  <si>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</si>
  <si>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</si>
  <si>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</si>
  <si>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</si>
  <si>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</si>
  <si>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</si>
  <si>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</si>
  <si>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</si>
  <si>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</si>
  <si>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</si>
  <si>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</si>
  <si>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</si>
  <si>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</si>
  <si>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</si>
  <si>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</si>
  <si>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</si>
  <si>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</si>
  <si>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</si>
  <si>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</si>
  <si>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</si>
  <si>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</si>
  <si>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</si>
  <si>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</si>
  <si>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</si>
  <si>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</si>
  <si>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</si>
  <si>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</si>
  <si>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</si>
  <si>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</si>
  <si>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</si>
  <si>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</si>
  <si>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</si>
  <si>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</si>
  <si>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</si>
  <si>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</si>
  <si>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</si>
  <si>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</si>
  <si>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</si>
  <si>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</si>
  <si>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</si>
  <si>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</si>
  <si>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</si>
  <si>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</si>
  <si>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</si>
  <si>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</si>
  <si>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</si>
  <si>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</si>
  <si>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</si>
  <si>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</si>
  <si>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</si>
  <si>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</si>
  <si>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</si>
  <si>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</si>
  <si>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</si>
  <si>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</si>
  <si>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</si>
  <si>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</si>
  <si>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</si>
  <si>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</si>
  <si>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</si>
  <si>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</si>
  <si>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</si>
  <si>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</si>
  <si>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</si>
  <si>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</si>
  <si>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</si>
  <si>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</si>
  <si>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</si>
  <si>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</si>
  <si>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</si>
  <si>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</si>
  <si>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</si>
  <si>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</si>
  <si>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</si>
  <si>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</si>
  <si>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</si>
  <si>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</si>
  <si>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</si>
  <si>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</si>
  <si>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</si>
  <si>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</si>
  <si>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</si>
  <si>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</si>
  <si>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</si>
  <si>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</si>
  <si>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</si>
  <si>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</si>
  <si>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</si>
  <si>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</si>
  <si>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</si>
  <si>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</si>
  <si>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</si>
  <si>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</si>
  <si>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</si>
  <si>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</si>
  <si>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</si>
  <si>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</si>
  <si>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</si>
  <si>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</si>
  <si>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</si>
  <si>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</si>
  <si>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</si>
  <si>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</si>
  <si>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</si>
  <si>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</si>
  <si>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</si>
  <si>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</si>
  <si>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</si>
  <si>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</si>
  <si>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</si>
  <si>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</si>
  <si>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</si>
  <si>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</si>
  <si>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</si>
  <si>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</si>
  <si>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</si>
  <si>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</si>
  <si>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</si>
  <si>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</si>
  <si>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</si>
  <si>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</si>
  <si>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</si>
  <si>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</si>
  <si>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</si>
  <si>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</si>
  <si>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</si>
  <si>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</si>
  <si>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</si>
  <si>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</si>
  <si>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</si>
  <si>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</si>
  <si>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</si>
  <si>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</si>
  <si>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</si>
  <si>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</si>
  <si>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</si>
  <si>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</si>
  <si>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</si>
  <si>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</si>
  <si>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</si>
  <si>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</si>
  <si>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</si>
  <si>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</si>
  <si>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</si>
  <si>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</si>
  <si>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</si>
  <si>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</si>
  <si>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</si>
  <si>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</si>
  <si>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</si>
  <si>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</si>
  <si>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</si>
  <si>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</si>
  <si>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</si>
  <si>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</si>
  <si>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</si>
  <si>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</si>
  <si>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</si>
  <si>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</si>
  <si>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</si>
  <si>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</si>
  <si>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</si>
  <si>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</si>
  <si>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</si>
  <si>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</si>
  <si>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</si>
  <si>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</si>
  <si>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</si>
  <si>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</si>
  <si>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</si>
  <si>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</si>
  <si>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</si>
  <si>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</si>
  <si>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</si>
  <si>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</si>
  <si>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</si>
  <si>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</si>
  <si>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</si>
  <si>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</si>
  <si>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</si>
  <si>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</si>
  <si>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</si>
  <si>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</si>
  <si>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</si>
  <si>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</si>
  <si>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</si>
  <si>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</si>
  <si>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</si>
  <si>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</si>
  <si>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</si>
  <si>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</si>
  <si>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</si>
  <si>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</si>
  <si>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</si>
  <si>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</si>
  <si>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</si>
  <si>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</si>
  <si>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</si>
  <si>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</si>
  <si>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</si>
  <si>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</si>
  <si>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</si>
  <si>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</si>
  <si>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</si>
  <si>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</si>
  <si>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</si>
  <si>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</si>
  <si>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</si>
  <si>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</si>
  <si>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</si>
  <si>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</si>
  <si>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</si>
  <si>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</si>
  <si>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</si>
  <si>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</si>
  <si>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</si>
  <si>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</si>
  <si>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</si>
  <si>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</si>
  <si>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</si>
  <si>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</si>
  <si>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</si>
  <si>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</si>
  <si>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</si>
  <si>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</si>
  <si>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</si>
  <si>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</si>
  <si>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</si>
  <si>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</si>
  <si>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</si>
  <si>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</si>
  <si>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</si>
  <si>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</si>
  <si>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</si>
  <si>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</si>
  <si>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</si>
  <si>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</si>
  <si>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</si>
  <si>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</si>
  <si>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</si>
  <si>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</si>
  <si>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</si>
  <si>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</si>
  <si>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</si>
  <si>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</si>
  <si>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</si>
  <si>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</si>
  <si>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</si>
  <si>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</si>
  <si>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</si>
  <si>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</si>
  <si>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</si>
  <si>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</si>
  <si>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</si>
  <si>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</si>
  <si>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</si>
  <si>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</si>
  <si>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</si>
  <si>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</si>
  <si>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</si>
  <si>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</si>
  <si>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</si>
  <si>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</si>
  <si>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</si>
  <si>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</si>
  <si>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</si>
  <si>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</si>
  <si>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</si>
  <si>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</si>
  <si>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</si>
  <si>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</si>
  <si>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</si>
  <si>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</si>
  <si>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</si>
  <si>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</si>
  <si>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</si>
  <si>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</si>
  <si>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</si>
  <si>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</si>
  <si>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</si>
  <si>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</si>
  <si>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</si>
  <si>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</si>
  <si>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</si>
  <si>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</si>
  <si>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</si>
  <si>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</si>
  <si>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</si>
  <si>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</si>
  <si>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</si>
  <si>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</si>
  <si>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</si>
  <si>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</si>
  <si>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</si>
  <si>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</si>
  <si>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</si>
  <si>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</si>
  <si>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</si>
  <si>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</si>
  <si>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</si>
  <si>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</si>
  <si>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</si>
  <si>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</si>
  <si>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</si>
  <si>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</si>
  <si>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</si>
  <si>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</si>
  <si>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</si>
  <si>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</si>
  <si>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</si>
  <si>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</si>
  <si>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</si>
  <si>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</si>
  <si>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</si>
  <si>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</si>
  <si>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</si>
  <si>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</si>
  <si>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</si>
  <si>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</si>
  <si>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</si>
  <si>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</si>
  <si>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</si>
  <si>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</si>
  <si>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</si>
  <si>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</si>
  <si>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</si>
  <si>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</si>
  <si>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</si>
  <si>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</si>
  <si>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</si>
  <si>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</si>
  <si>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</si>
  <si>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</si>
  <si>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</si>
  <si>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</si>
  <si>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</si>
  <si>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</si>
  <si>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</si>
  <si>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</si>
  <si>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</si>
  <si>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</si>
  <si>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</si>
  <si>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</si>
  <si>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</si>
  <si>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</si>
  <si>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</si>
  <si>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</si>
  <si>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</si>
  <si>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</si>
  <si>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</si>
  <si>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</si>
  <si>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</si>
  <si>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</si>
  <si>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</si>
  <si>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</si>
  <si>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</si>
  <si>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</si>
  <si>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</si>
  <si>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</si>
  <si>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</si>
  <si>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</si>
  <si>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</si>
  <si>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</si>
  <si>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</si>
  <si>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</si>
  <si>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</si>
  <si>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</si>
  <si>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</si>
  <si>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</si>
  <si>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</si>
  <si>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</si>
  <si>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</si>
  <si>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</si>
  <si>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</si>
  <si>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</si>
  <si>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</si>
  <si>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</si>
  <si>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</si>
  <si>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</si>
  <si>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</si>
  <si>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</si>
  <si>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</si>
  <si>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</si>
  <si>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</si>
  <si>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</si>
  <si>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</si>
  <si>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</si>
  <si>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</si>
  <si>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</si>
  <si>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</si>
  <si>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</si>
  <si>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</si>
  <si>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</si>
  <si>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</si>
  <si>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</si>
  <si>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</si>
  <si>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</si>
  <si>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</si>
  <si>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</si>
  <si>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</si>
  <si>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</si>
  <si>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</si>
  <si>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</si>
  <si>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</si>
  <si>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</si>
  <si>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</si>
  <si>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</si>
  <si>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</si>
  <si>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</si>
  <si>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</si>
  <si>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</si>
  <si>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</si>
  <si>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</si>
  <si>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</si>
  <si>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</si>
  <si>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</si>
  <si>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</si>
  <si>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</si>
  <si>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</si>
  <si>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</si>
  <si>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</si>
  <si>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</si>
  <si>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</si>
  <si>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</si>
  <si>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</si>
  <si>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</si>
  <si>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</si>
  <si>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</si>
  <si>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</si>
  <si>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</si>
  <si>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</si>
  <si>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</si>
  <si>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</si>
  <si>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</si>
  <si>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</si>
  <si>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</si>
  <si>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</si>
  <si>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</si>
  <si>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</si>
  <si>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</si>
  <si>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</si>
  <si>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</si>
  <si>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</si>
  <si>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</si>
  <si>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</si>
  <si>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</si>
  <si>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</si>
  <si>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</si>
  <si>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</si>
  <si>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</si>
  <si>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</si>
  <si>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</si>
  <si>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</si>
  <si>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</si>
  <si>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</si>
  <si>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</si>
  <si>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</si>
  <si>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</si>
  <si>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</si>
  <si>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</si>
  <si>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</si>
  <si>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</si>
  <si>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</si>
  <si>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</si>
  <si>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</si>
  <si>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</si>
  <si>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</si>
  <si>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</si>
  <si>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</si>
  <si>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</si>
  <si>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</si>
  <si>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</si>
  <si>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</si>
  <si>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</si>
  <si>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</si>
  <si>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</si>
  <si>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</si>
  <si>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</si>
  <si>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</si>
  <si>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</si>
  <si>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</si>
  <si>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</si>
  <si>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</si>
  <si>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</si>
  <si>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</si>
  <si>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</si>
  <si>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</si>
  <si>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</si>
  <si>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</si>
  <si>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</si>
  <si>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</si>
  <si>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</si>
  <si>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</si>
  <si>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</si>
  <si>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</si>
  <si>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</si>
  <si>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</si>
  <si>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</si>
  <si>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</si>
  <si>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</si>
  <si>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</si>
  <si>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</si>
  <si>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</si>
  <si>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</si>
  <si>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</si>
  <si>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</si>
  <si>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</si>
  <si>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</si>
  <si>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</si>
  <si>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</si>
  <si>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</si>
  <si>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</si>
  <si>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</si>
  <si>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</si>
  <si>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</si>
  <si>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</si>
  <si>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</si>
  <si>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</si>
  <si>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</si>
  <si>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</si>
  <si>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</si>
  <si>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</si>
  <si>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</si>
  <si>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</si>
  <si>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</si>
  <si>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</si>
  <si>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</si>
  <si>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</si>
  <si>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</si>
  <si>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</si>
  <si>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</si>
  <si>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</si>
  <si>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</si>
  <si>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</si>
  <si>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</si>
  <si>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</si>
  <si>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</si>
  <si>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</si>
  <si>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</si>
  <si>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</si>
  <si>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</si>
  <si>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</si>
  <si>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</si>
  <si>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</si>
  <si>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</si>
  <si>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</si>
  <si>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</si>
  <si>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</si>
  <si>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</si>
  <si>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</si>
  <si>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</si>
  <si>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</si>
  <si>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</si>
  <si>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</si>
  <si>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</si>
  <si>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</si>
  <si>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</si>
  <si>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</si>
  <si>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</si>
  <si>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</si>
  <si>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</si>
  <si>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</si>
  <si>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</si>
  <si>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</si>
  <si>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</si>
  <si>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</si>
  <si>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</si>
  <si>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</si>
  <si>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</si>
  <si>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</si>
  <si>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</si>
  <si>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</si>
  <si>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</si>
  <si>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</si>
  <si>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</si>
  <si>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</si>
  <si>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</si>
  <si>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</si>
  <si>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</si>
  <si>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</si>
  <si>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</si>
  <si>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</si>
  <si>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</si>
  <si>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</si>
  <si>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</si>
  <si>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</si>
  <si>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</si>
  <si>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</si>
  <si>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</si>
  <si>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</si>
  <si>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</si>
  <si>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</si>
  <si>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</si>
  <si>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</si>
  <si>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</si>
  <si>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</si>
  <si>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</si>
  <si>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</si>
  <si>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</si>
  <si>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</si>
  <si>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</si>
  <si>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</si>
  <si>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</si>
  <si>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</si>
  <si>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</si>
  <si>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</si>
  <si>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</si>
  <si>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</si>
  <si>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</si>
  <si>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</si>
  <si>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</si>
  <si>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</si>
  <si>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</si>
  <si>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</si>
  <si>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</si>
  <si>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</si>
  <si>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</si>
  <si>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</si>
  <si>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</si>
  <si>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</si>
  <si>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</si>
  <si>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</si>
  <si>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</si>
  <si>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</si>
  <si>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</si>
  <si>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</si>
  <si>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</si>
  <si>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</si>
  <si>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</si>
  <si>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</si>
  <si>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</si>
  <si>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</si>
  <si>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</si>
  <si>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</si>
  <si>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</si>
  <si>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</si>
  <si>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</si>
  <si>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</si>
  <si>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</si>
  <si>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</si>
  <si>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</si>
  <si>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</si>
  <si>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</si>
  <si>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</si>
  <si>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</si>
  <si>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</si>
  <si>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</si>
  <si>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</si>
  <si>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</si>
  <si>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</si>
  <si>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</si>
  <si>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</si>
  <si>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</si>
  <si>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</si>
  <si>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</si>
  <si>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</si>
  <si>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</si>
  <si>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</si>
  <si>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</si>
  <si>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</si>
  <si>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</si>
  <si>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</si>
  <si>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</si>
  <si>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</si>
  <si>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</si>
  <si>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</si>
  <si>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</si>
  <si>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</si>
  <si>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</si>
  <si>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</si>
  <si>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</si>
  <si>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</si>
  <si>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</si>
  <si>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</si>
  <si>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</si>
  <si>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</si>
  <si>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</si>
  <si>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</si>
  <si>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</si>
  <si>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</si>
  <si>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</si>
  <si>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</si>
  <si>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</si>
  <si>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</si>
  <si>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</si>
  <si>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</si>
  <si>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</si>
  <si>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</si>
  <si>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</si>
  <si>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</si>
  <si>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</si>
  <si>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</si>
  <si>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</si>
  <si>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</si>
  <si>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</si>
  <si>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</si>
  <si>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</si>
  <si>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</si>
  <si>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</si>
  <si>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</si>
  <si>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</si>
  <si>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</si>
  <si>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</si>
  <si>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</si>
  <si>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</si>
  <si>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</si>
  <si>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</si>
  <si>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</si>
  <si>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</si>
  <si>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</si>
  <si>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</si>
  <si>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</si>
  <si>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</si>
  <si>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</si>
  <si>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</si>
  <si>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</si>
  <si>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</si>
  <si>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</si>
  <si>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</si>
  <si>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</si>
  <si>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</si>
  <si>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</si>
  <si>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</si>
  <si>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</si>
  <si>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</si>
  <si>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</si>
  <si>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</si>
  <si>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</si>
  <si>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</si>
  <si>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</si>
  <si>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</si>
  <si>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</si>
  <si>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</si>
  <si>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</si>
  <si>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</si>
  <si>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</si>
  <si>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</si>
  <si>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</si>
  <si>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</si>
  <si>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</si>
  <si>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</si>
  <si>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</si>
  <si>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</si>
  <si>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</si>
  <si>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</si>
  <si>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</si>
  <si>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</si>
  <si>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</si>
  <si>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</si>
  <si>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</si>
  <si>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</si>
  <si>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</si>
  <si>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</si>
  <si>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</si>
  <si>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</si>
  <si>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</si>
  <si>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</si>
  <si>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</si>
  <si>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</si>
  <si>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</si>
  <si>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</si>
  <si>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</si>
  <si>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</si>
  <si>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</si>
  <si>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</si>
  <si>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</si>
  <si>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</si>
  <si>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</si>
  <si>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</si>
  <si>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</si>
  <si>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</si>
  <si>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</si>
  <si>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</si>
  <si>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</si>
  <si>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</si>
  <si>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</si>
  <si>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</si>
  <si>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</si>
  <si>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</si>
  <si>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</si>
  <si>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</si>
  <si>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</si>
  <si>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</si>
  <si>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</si>
  <si>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</si>
  <si>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</si>
  <si>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</si>
  <si>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</si>
  <si>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</si>
  <si>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</si>
  <si>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</si>
  <si>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</si>
  <si>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</si>
  <si>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</si>
  <si>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</si>
  <si>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</si>
  <si>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</si>
  <si>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</si>
  <si>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</si>
  <si>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</si>
  <si>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</si>
  <si>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</si>
  <si>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</si>
  <si>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</si>
  <si>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</si>
  <si>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</si>
  <si>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</si>
  <si>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</si>
  <si>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</si>
  <si>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</si>
  <si>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</si>
  <si>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</si>
  <si>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</si>
  <si>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</si>
  <si>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</si>
  <si>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</si>
  <si>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</si>
  <si>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</si>
  <si>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</si>
  <si>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</si>
  <si>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</si>
  <si>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</si>
  <si>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</si>
  <si>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</si>
  <si>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</si>
  <si>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</si>
  <si>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</si>
  <si>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</si>
  <si>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</si>
  <si>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</si>
  <si>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</si>
  <si>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</si>
  <si>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</si>
  <si>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</si>
  <si>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</si>
  <si>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</si>
  <si>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</si>
  <si>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</si>
  <si>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</si>
  <si>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</si>
  <si>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</si>
  <si>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</si>
  <si>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</si>
  <si>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</si>
  <si>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</si>
  <si>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</si>
  <si>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</si>
  <si>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</si>
  <si>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</si>
  <si>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</si>
  <si>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</si>
  <si>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</si>
  <si>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</si>
  <si>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</si>
  <si>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</si>
  <si>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</si>
  <si>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</si>
  <si>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</si>
  <si>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</si>
  <si>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</si>
  <si>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</si>
  <si>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</si>
  <si>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</si>
  <si>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</si>
  <si>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</si>
  <si>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</si>
  <si>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</si>
  <si>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</si>
  <si>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</si>
  <si>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</si>
  <si>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</si>
  <si>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</si>
  <si>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</si>
  <si>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</si>
  <si>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</si>
  <si>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</si>
  <si>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</si>
  <si>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</si>
  <si>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</si>
  <si>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</si>
  <si>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</si>
  <si>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</si>
  <si>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</si>
  <si>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</si>
  <si>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</si>
  <si>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</si>
  <si>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</si>
  <si>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</si>
  <si>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</si>
  <si>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</si>
  <si>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</si>
  <si>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</si>
  <si>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</si>
  <si>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</si>
  <si>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</si>
  <si>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</si>
  <si>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</si>
  <si>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</si>
  <si>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</si>
  <si>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</si>
  <si>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</si>
  <si>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</si>
  <si>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</si>
  <si>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</si>
  <si>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</si>
  <si>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</si>
  <si>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</si>
  <si>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</si>
  <si>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</si>
  <si>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</si>
  <si>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</si>
  <si>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</si>
  <si>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</si>
  <si>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</si>
  <si>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</si>
  <si>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</si>
  <si>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</si>
  <si>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</si>
  <si>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</si>
  <si>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</si>
  <si>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</si>
  <si>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</si>
  <si>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</si>
  <si>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</si>
  <si>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</si>
  <si>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</si>
  <si>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</si>
  <si>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</si>
  <si>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</si>
  <si>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</si>
  <si>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</si>
  <si>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</si>
  <si>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</si>
  <si>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</si>
  <si>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</si>
  <si>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</si>
  <si>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</si>
  <si>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</si>
  <si>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</si>
  <si>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</si>
  <si>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</si>
  <si>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</si>
  <si>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</si>
  <si>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</si>
  <si>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</si>
  <si>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</si>
  <si>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</si>
  <si>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</si>
  <si>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</si>
  <si>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</si>
  <si>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</si>
  <si>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</si>
  <si>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</si>
  <si>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</si>
  <si>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</si>
  <si>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</si>
  <si>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</si>
  <si>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</si>
  <si>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</si>
  <si>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</si>
  <si>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</si>
  <si>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</si>
  <si>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</si>
  <si>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</si>
  <si>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</si>
  <si>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</si>
  <si>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</si>
  <si>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</si>
  <si>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</si>
  <si>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</si>
  <si>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</si>
  <si>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</si>
  <si>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</si>
  <si>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</si>
  <si>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</si>
  <si>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</si>
  <si>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</si>
  <si>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</si>
  <si>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</si>
  <si>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</si>
  <si>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</si>
  <si>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</si>
  <si>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</si>
  <si>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</si>
  <si>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</si>
  <si>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</si>
  <si>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</si>
  <si>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</si>
  <si>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</si>
  <si>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</si>
  <si>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</si>
  <si>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</si>
  <si>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</si>
  <si>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</si>
  <si>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</si>
  <si>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</si>
  <si>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</si>
  <si>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</si>
  <si>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</si>
  <si>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</si>
  <si>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</si>
  <si>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</si>
  <si>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</si>
  <si>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</si>
  <si>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</si>
  <si>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</si>
  <si>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</si>
  <si>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</si>
  <si>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</si>
  <si>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</si>
  <si>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</si>
  <si>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</si>
  <si>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</si>
  <si>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</si>
  <si>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</si>
  <si>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</si>
  <si>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</si>
  <si>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</si>
  <si>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</si>
  <si>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</si>
  <si>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</si>
  <si>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</si>
  <si>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</si>
  <si>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</si>
  <si>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</si>
  <si>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</si>
  <si>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</si>
  <si>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</si>
  <si>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</si>
  <si>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</si>
  <si>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</si>
  <si>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</si>
  <si>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</si>
  <si>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</si>
  <si>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</si>
  <si>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</si>
  <si>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</si>
  <si>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</si>
  <si>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</si>
  <si>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</si>
  <si>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</si>
  <si>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</si>
  <si>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</si>
  <si>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</si>
  <si>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</si>
  <si>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</si>
  <si>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</si>
  <si>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</si>
  <si>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</si>
  <si>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</si>
  <si>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</si>
  <si>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</si>
  <si>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</si>
  <si>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</si>
  <si>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</si>
  <si>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</si>
  <si>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</si>
  <si>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</si>
  <si>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</si>
  <si>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</si>
  <si>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</si>
  <si>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</si>
  <si>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</si>
  <si>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</si>
  <si>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</si>
  <si>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</si>
  <si>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</si>
  <si>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</si>
  <si>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</si>
  <si>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</si>
  <si>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</si>
  <si>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</si>
  <si>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</si>
  <si>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</si>
  <si>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</si>
  <si>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</si>
  <si>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</si>
  <si>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</si>
  <si>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</si>
  <si>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</si>
  <si>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</si>
  <si>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</si>
  <si>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</si>
  <si>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</si>
  <si>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</si>
  <si>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</si>
  <si>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</si>
  <si>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</si>
  <si>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</si>
  <si>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</si>
  <si>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</si>
  <si>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</si>
  <si>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</si>
  <si>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</si>
  <si>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</si>
  <si>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</si>
  <si>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</si>
  <si>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</si>
  <si>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</si>
  <si>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</si>
  <si>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</si>
  <si>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</si>
  <si>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</si>
  <si>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</si>
  <si>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</si>
  <si>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</si>
  <si>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</si>
  <si>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</si>
  <si>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</si>
  <si>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</si>
  <si>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</si>
  <si>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</si>
  <si>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</si>
  <si>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</si>
  <si>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</si>
  <si>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</si>
  <si>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</si>
  <si>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</si>
  <si>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</si>
  <si>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</si>
  <si>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</si>
  <si>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</si>
  <si>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</si>
  <si>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</si>
  <si>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</si>
  <si>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</si>
  <si>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</si>
  <si>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</si>
  <si>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</si>
  <si>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</si>
  <si>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</si>
  <si>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</si>
  <si>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</si>
  <si>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</si>
  <si>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</si>
  <si>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</si>
  <si>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</si>
  <si>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</si>
  <si>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</si>
  <si>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</si>
  <si>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</si>
  <si>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</si>
  <si>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</si>
  <si>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</si>
  <si>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</si>
  <si>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</si>
  <si>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</si>
  <si>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</si>
  <si>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</si>
  <si>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</si>
  <si>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</si>
  <si>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</si>
  <si>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</si>
  <si>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</si>
  <si>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</si>
  <si>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</si>
  <si>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</si>
  <si>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</si>
  <si>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</si>
  <si>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</si>
  <si>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</si>
  <si>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</si>
  <si>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</si>
  <si>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</si>
  <si>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</si>
  <si>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</si>
  <si>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</si>
  <si>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</si>
  <si>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</si>
  <si>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</si>
  <si>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</si>
  <si>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</si>
  <si>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</si>
  <si>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</si>
  <si>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</si>
  <si>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</si>
  <si>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</si>
  <si>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</si>
  <si>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</si>
  <si>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</si>
  <si>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</si>
  <si>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</si>
  <si>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</si>
  <si>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</si>
  <si>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</si>
  <si>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</si>
  <si>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</si>
  <si>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</si>
  <si>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</si>
  <si>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</si>
  <si>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</si>
  <si>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</si>
  <si>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</si>
  <si>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</si>
  <si>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</si>
  <si>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</si>
  <si>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</si>
  <si>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</si>
  <si>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</si>
  <si>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</si>
  <si>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</si>
  <si>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</si>
  <si>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</si>
  <si>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</si>
  <si>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</si>
  <si>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</si>
  <si>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</si>
  <si>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</si>
  <si>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</si>
  <si>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</si>
  <si>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</si>
  <si>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</si>
  <si>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</si>
  <si>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</si>
  <si>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</si>
  <si>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</si>
  <si>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</si>
  <si>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</si>
  <si>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</si>
  <si>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</si>
  <si>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</si>
  <si>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</si>
  <si>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</si>
  <si>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</si>
  <si>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</si>
  <si>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</si>
  <si>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</si>
  <si>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</si>
  <si>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</si>
  <si>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</si>
  <si>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</si>
  <si>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</si>
  <si>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</si>
  <si>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</si>
  <si>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</si>
  <si>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</si>
  <si>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</si>
  <si>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</si>
  <si>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</si>
  <si>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</si>
  <si>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</si>
  <si>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</si>
  <si>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</si>
  <si>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</si>
  <si>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</si>
  <si>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</si>
  <si>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</si>
  <si>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</si>
  <si>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</si>
  <si>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</si>
  <si>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</si>
  <si>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</si>
  <si>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</si>
  <si>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</si>
  <si>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</si>
  <si>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</si>
  <si>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</si>
  <si>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</si>
  <si>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</si>
  <si>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</si>
  <si>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</si>
  <si>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</si>
  <si>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</si>
  <si>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</si>
  <si>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</si>
  <si>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</si>
  <si>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</si>
  <si>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</si>
  <si>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</si>
  <si>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</si>
  <si>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</si>
  <si>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</si>
  <si>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</si>
  <si>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</si>
  <si>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</si>
  <si>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</si>
  <si>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</si>
  <si>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</si>
  <si>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</si>
  <si>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</si>
  <si>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</si>
  <si>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</si>
  <si>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</si>
  <si>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</si>
  <si>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</si>
  <si>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</si>
  <si>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</si>
  <si>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</si>
  <si>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</si>
  <si>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</si>
  <si>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</si>
  <si>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</si>
  <si>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</si>
  <si>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</si>
  <si>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</si>
  <si>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</si>
  <si>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</si>
  <si>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</si>
  <si>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</si>
  <si>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</si>
  <si>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</si>
  <si>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</si>
  <si>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</si>
  <si>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</si>
  <si>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</si>
  <si>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</si>
  <si>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</si>
  <si>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</si>
  <si>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</si>
  <si>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</si>
  <si>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</si>
  <si>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</si>
  <si>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</si>
  <si>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</si>
  <si>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</si>
  <si>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</si>
  <si>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</si>
  <si>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</si>
  <si>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</si>
  <si>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</si>
  <si>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</si>
  <si>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</si>
  <si>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</si>
  <si>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</si>
  <si>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</si>
  <si>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</si>
  <si>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</si>
  <si>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</si>
  <si>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</si>
  <si>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</si>
  <si>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</si>
  <si>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</si>
  <si>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</si>
  <si>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</si>
  <si>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</si>
  <si>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</si>
  <si>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</si>
  <si>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</si>
  <si>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</si>
  <si>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</si>
  <si>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</si>
  <si>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</si>
  <si>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</si>
  <si>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</si>
  <si>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</si>
  <si>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</si>
  <si>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</si>
  <si>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</si>
  <si>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</si>
  <si>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</si>
  <si>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</si>
  <si>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</si>
  <si>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</si>
  <si>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</si>
  <si>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</si>
  <si>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</si>
  <si>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</si>
  <si>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</si>
  <si>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</si>
  <si>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</si>
  <si>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</si>
  <si>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</si>
  <si>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</si>
  <si>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</si>
  <si>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</si>
  <si>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</si>
  <si>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</si>
  <si>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</si>
  <si>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</si>
  <si>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</si>
  <si>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</si>
  <si>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</si>
  <si>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</si>
  <si>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</si>
  <si>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</si>
  <si>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</si>
  <si>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</si>
  <si>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</si>
  <si>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</si>
  <si>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</si>
  <si>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</si>
  <si>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</si>
  <si>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</si>
  <si>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</si>
  <si>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</si>
  <si>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</si>
  <si>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</si>
  <si>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</si>
  <si>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</si>
  <si>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</si>
  <si>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</si>
  <si>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</si>
  <si>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</si>
  <si>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</si>
  <si>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</si>
  <si>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</si>
  <si>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</si>
  <si>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</si>
  <si>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</si>
  <si>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</si>
  <si>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</si>
  <si>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</si>
  <si>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</si>
  <si>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</si>
  <si>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</si>
  <si>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</si>
  <si>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</si>
  <si>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</si>
  <si>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</si>
  <si>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</si>
  <si>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</si>
  <si>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</si>
  <si>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</si>
  <si>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</si>
  <si>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</si>
  <si>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</si>
  <si>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</si>
  <si>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</si>
  <si>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</si>
  <si>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</si>
  <si>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</si>
  <si>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</si>
  <si>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</si>
  <si>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</si>
  <si>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</si>
  <si>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</si>
  <si>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</si>
  <si>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</si>
  <si>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</si>
  <si>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</si>
  <si>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</si>
  <si>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</si>
  <si>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</si>
  <si>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</si>
  <si>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</si>
  <si>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</si>
  <si>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</si>
  <si>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</si>
  <si>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</si>
  <si>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</si>
  <si>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</si>
  <si>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</si>
  <si>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</si>
  <si>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</si>
  <si>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</si>
  <si>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</si>
  <si>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</si>
  <si>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</si>
  <si>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</si>
  <si>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</si>
  <si>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</si>
  <si>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</si>
  <si>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</si>
  <si>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</si>
  <si>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</si>
  <si>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</si>
  <si>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</si>
  <si>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</si>
  <si>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</si>
  <si>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</si>
  <si>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</si>
  <si>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</si>
  <si>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</si>
  <si>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</si>
  <si>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</si>
  <si>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</si>
  <si>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</si>
  <si>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</si>
  <si>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</si>
  <si>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</si>
  <si>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</si>
  <si>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</si>
  <si>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</si>
  <si>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</si>
  <si>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</si>
  <si>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</si>
  <si>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</si>
  <si>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</si>
  <si>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</si>
  <si>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</si>
  <si>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</si>
  <si>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</si>
  <si>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</si>
  <si>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</si>
  <si>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</si>
  <si>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</si>
  <si>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</si>
  <si>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</si>
  <si>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</si>
  <si>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</si>
  <si>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</si>
  <si>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</si>
  <si>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</si>
  <si>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</si>
  <si>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</si>
  <si>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</si>
  <si>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</si>
  <si>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</si>
  <si>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</si>
  <si>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</si>
  <si>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</si>
  <si>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</si>
  <si>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</si>
  <si>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</si>
  <si>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</si>
  <si>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</si>
  <si>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</si>
  <si>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</si>
  <si>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</si>
  <si>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</si>
  <si>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</si>
  <si>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</si>
  <si>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</si>
  <si>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</si>
  <si>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</si>
  <si>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</si>
  <si>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</si>
  <si>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</si>
  <si>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</si>
  <si>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</si>
  <si>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</si>
  <si>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</si>
  <si>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</si>
  <si>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</si>
  <si>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</si>
  <si>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</si>
  <si>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</si>
  <si>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</si>
  <si>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</si>
  <si>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</si>
  <si>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</si>
  <si>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</si>
  <si>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</si>
  <si>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</si>
  <si>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</si>
  <si>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</si>
  <si>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</si>
  <si>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</si>
  <si>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</si>
  <si>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</si>
  <si>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</si>
  <si>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</si>
  <si>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</si>
  <si>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</si>
  <si>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</si>
  <si>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</si>
  <si>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</si>
  <si>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</si>
  <si>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</si>
  <si>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</si>
  <si>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</si>
  <si>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</si>
  <si>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</si>
  <si>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</si>
  <si>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</si>
  <si>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</si>
  <si>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</si>
  <si>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</si>
  <si>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</si>
  <si>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</si>
  <si>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</si>
  <si>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</si>
  <si>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</si>
  <si>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</si>
  <si>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</si>
  <si>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</si>
  <si>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</si>
  <si>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</si>
  <si>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</si>
  <si>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</si>
  <si>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</si>
  <si>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</si>
  <si>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</si>
  <si>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</si>
  <si>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</si>
  <si>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</si>
  <si>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</si>
  <si>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</si>
  <si>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</si>
  <si>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</si>
  <si>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</si>
  <si>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</si>
  <si>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</si>
  <si>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</si>
  <si>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</si>
  <si>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</si>
  <si>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</si>
  <si>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</si>
  <si>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</si>
  <si>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</si>
  <si>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</si>
  <si>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</si>
  <si>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</si>
  <si>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</si>
  <si>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</si>
  <si>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</si>
  <si>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</si>
  <si>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</si>
  <si>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</si>
  <si>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</si>
  <si>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</si>
  <si>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</si>
  <si>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</si>
  <si>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</si>
  <si>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</si>
  <si>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</si>
  <si>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</si>
  <si>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</si>
  <si>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</si>
  <si>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</si>
  <si>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</si>
  <si>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</si>
  <si>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</si>
  <si>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</si>
  <si>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</si>
  <si>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</si>
  <si>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</si>
  <si>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</si>
  <si>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</si>
  <si>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</si>
  <si>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</si>
  <si>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</si>
  <si>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</si>
  <si>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</si>
  <si>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</si>
  <si>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</si>
  <si>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</si>
  <si>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</si>
  <si>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</si>
  <si>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</si>
  <si>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</si>
  <si>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</si>
  <si>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</si>
  <si>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</si>
  <si>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</si>
  <si>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</si>
  <si>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</si>
  <si>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</si>
  <si>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</si>
  <si>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</si>
  <si>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</si>
  <si>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</si>
  <si>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</si>
  <si>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</si>
  <si>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</si>
  <si>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</si>
  <si>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</si>
  <si>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</si>
  <si>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</si>
  <si>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</si>
  <si>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</si>
  <si>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</si>
  <si>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</si>
  <si>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</si>
  <si>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</si>
  <si>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</si>
  <si>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</si>
  <si>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</si>
  <si>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</si>
  <si>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</si>
  <si>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</si>
  <si>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</si>
  <si>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</si>
  <si>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</si>
  <si>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</si>
  <si>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</si>
  <si>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</si>
  <si>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</si>
  <si>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</si>
  <si>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</si>
  <si>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</si>
  <si>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</si>
  <si>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</si>
  <si>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</si>
  <si>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</si>
  <si>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</si>
  <si>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</si>
  <si>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</si>
  <si>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</si>
  <si>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</si>
  <si>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</si>
  <si>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</si>
  <si>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</si>
  <si>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</si>
  <si>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</si>
  <si>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</si>
  <si>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</si>
  <si>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</si>
  <si>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</si>
  <si>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</si>
  <si>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</si>
  <si>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</si>
  <si>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</si>
  <si>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</si>
  <si>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</si>
  <si>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</si>
  <si>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</si>
  <si>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</si>
  <si>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</si>
  <si>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</si>
  <si>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</si>
  <si>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</si>
  <si>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</si>
  <si>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</si>
  <si>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</si>
  <si>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</si>
  <si>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</si>
  <si>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</si>
  <si>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</si>
  <si>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</si>
  <si>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</si>
  <si>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</si>
  <si>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</si>
  <si>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</si>
  <si>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</si>
  <si>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</si>
  <si>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</si>
  <si>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</si>
  <si>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</si>
  <si>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</si>
  <si>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</si>
  <si>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</si>
  <si>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</si>
  <si>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</si>
  <si>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</si>
  <si>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</si>
  <si>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</si>
  <si>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</si>
  <si>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</si>
  <si>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</si>
  <si>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</si>
  <si>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</si>
  <si>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</si>
  <si>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</si>
  <si>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</si>
  <si>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</si>
  <si>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</si>
  <si>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</si>
  <si>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</si>
  <si>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</si>
  <si>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</si>
  <si>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</si>
  <si>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</si>
  <si>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</si>
  <si>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</si>
  <si>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</si>
  <si>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</si>
  <si>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</si>
  <si>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</si>
  <si>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</si>
  <si>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</si>
  <si>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</si>
  <si>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</si>
  <si>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</si>
  <si>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</si>
  <si>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</si>
  <si>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</si>
  <si>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</si>
  <si>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</si>
  <si>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</si>
  <si>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</si>
  <si>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</si>
  <si>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</si>
  <si>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</si>
  <si>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</si>
  <si>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</si>
  <si>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</si>
  <si>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</si>
  <si>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</si>
  <si>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</si>
  <si>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</si>
  <si>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</si>
  <si>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</si>
  <si>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</si>
  <si>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</si>
  <si>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</si>
  <si>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</si>
  <si>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</si>
  <si>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</si>
  <si>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</si>
  <si>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</si>
  <si>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</si>
  <si>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</si>
  <si>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</si>
  <si>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</si>
  <si>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</si>
  <si>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</si>
  <si>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</si>
  <si>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</si>
  <si>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</si>
  <si>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</si>
  <si>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</si>
  <si>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</si>
  <si>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</si>
  <si>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</si>
  <si>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</si>
  <si>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</si>
  <si>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</si>
  <si>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</si>
  <si>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</si>
  <si>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</si>
  <si>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</si>
  <si>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</si>
  <si>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</si>
  <si>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</si>
  <si>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</si>
  <si>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</si>
  <si>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</si>
  <si>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</si>
  <si>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</si>
  <si>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</si>
  <si>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</si>
  <si>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</si>
  <si>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</si>
  <si>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</si>
  <si>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</si>
  <si>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</si>
  <si>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</si>
  <si>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</si>
  <si>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</si>
  <si>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</si>
  <si>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</si>
  <si>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</si>
  <si>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</si>
  <si>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</si>
  <si>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</si>
  <si>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</si>
  <si>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</si>
  <si>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</si>
  <si>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</si>
  <si>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</si>
  <si>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</si>
  <si>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</si>
  <si>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</si>
  <si>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</si>
  <si>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</si>
  <si>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</si>
  <si>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</si>
  <si>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</si>
  <si>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</si>
  <si>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</si>
  <si>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</si>
  <si>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</si>
  <si>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</si>
  <si>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</si>
  <si>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</si>
  <si>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</si>
  <si>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</si>
  <si>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</si>
  <si>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</si>
  <si>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</si>
  <si>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</si>
  <si>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</si>
  <si>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</si>
  <si>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</si>
  <si>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</si>
  <si>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</si>
  <si>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</si>
  <si>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</si>
  <si>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</si>
  <si>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</si>
  <si>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</si>
  <si>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</si>
  <si>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</si>
  <si>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</si>
  <si>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</si>
  <si>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</si>
  <si>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</si>
  <si>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</si>
  <si>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</si>
  <si>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</si>
  <si>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</si>
  <si>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</si>
  <si>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</si>
  <si>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</si>
  <si>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</si>
  <si>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</si>
  <si>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</si>
  <si>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</si>
  <si>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</si>
  <si>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</si>
  <si>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</si>
  <si>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</si>
  <si>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</si>
  <si>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</si>
  <si>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</si>
  <si>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</si>
  <si>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</si>
  <si>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</si>
  <si>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</si>
  <si>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</si>
  <si>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</si>
  <si>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</si>
  <si>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</si>
  <si>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</si>
  <si>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</si>
  <si>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</si>
  <si>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</si>
  <si>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</si>
  <si>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</si>
  <si>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</si>
  <si>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</si>
  <si>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</si>
  <si>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</si>
  <si>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</si>
  <si>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</si>
  <si>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</si>
  <si>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</si>
  <si>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</si>
  <si>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</si>
  <si>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</si>
  <si>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</si>
  <si>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</si>
  <si>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</si>
  <si>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</si>
  <si>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</si>
  <si>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</si>
  <si>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</si>
  <si>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</si>
  <si>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</si>
  <si>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</si>
  <si>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</si>
  <si>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</si>
  <si>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</si>
  <si>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</si>
  <si>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</si>
  <si>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</si>
  <si>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</si>
  <si>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</si>
  <si>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</si>
  <si>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</si>
  <si>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</si>
  <si>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</si>
  <si>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</si>
  <si>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</si>
  <si>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</si>
  <si>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</si>
  <si>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</si>
  <si>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</si>
  <si>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</si>
  <si>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</si>
  <si>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</si>
  <si>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</si>
  <si>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</si>
  <si>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</si>
  <si>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</si>
  <si>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</si>
  <si>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</si>
  <si>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</si>
  <si>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</si>
  <si>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</si>
  <si>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</si>
  <si>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</si>
  <si>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</si>
  <si>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</si>
  <si>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</si>
  <si>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</si>
  <si>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</si>
  <si>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</si>
  <si>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</si>
  <si>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</si>
  <si>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</si>
  <si>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</si>
  <si>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</si>
  <si>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</si>
  <si>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</si>
  <si>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</si>
  <si>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</si>
  <si>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</si>
  <si>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</si>
  <si>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</si>
  <si>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</si>
  <si>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</si>
  <si>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</si>
  <si>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</si>
  <si>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</si>
  <si>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</si>
  <si>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</si>
  <si>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</si>
  <si>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</si>
  <si>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</si>
  <si>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</si>
  <si>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</si>
  <si>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</si>
  <si>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</si>
  <si>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</si>
  <si>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</si>
  <si>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</si>
  <si>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</si>
  <si>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</si>
  <si>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</si>
  <si>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</si>
  <si>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</si>
  <si>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</si>
  <si>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</si>
  <si>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</si>
  <si>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</si>
  <si>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</si>
  <si>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</si>
  <si>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</si>
  <si>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</si>
  <si>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</si>
  <si>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</si>
  <si>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</si>
  <si>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</si>
  <si>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</si>
  <si>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</si>
  <si>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</si>
  <si>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</si>
  <si>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</si>
  <si>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</si>
  <si>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</si>
  <si>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</si>
  <si>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</si>
  <si>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</si>
  <si>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</si>
  <si>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</si>
  <si>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</si>
  <si>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</si>
  <si>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</si>
  <si>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</si>
  <si>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</si>
  <si>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</si>
  <si>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</si>
  <si>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</si>
  <si>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</si>
  <si>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</si>
  <si>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</si>
  <si>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</si>
  <si>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</si>
  <si>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</si>
  <si>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</si>
  <si>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</si>
  <si>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</si>
  <si>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</si>
  <si>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</si>
  <si>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</si>
  <si>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</si>
  <si>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</si>
  <si>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</si>
  <si>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</si>
  <si>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</si>
  <si>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</si>
  <si>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</si>
  <si>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</si>
  <si>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</si>
  <si>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</si>
  <si>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</si>
  <si>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</si>
  <si>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</si>
  <si>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</si>
  <si>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</si>
  <si>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</si>
  <si>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</si>
  <si>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</si>
  <si>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</si>
  <si>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</si>
  <si>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</si>
  <si>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</si>
  <si>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</si>
  <si>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</si>
  <si>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</si>
  <si>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</si>
  <si>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</si>
  <si>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</si>
  <si>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</si>
  <si>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</si>
  <si>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</si>
  <si>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</si>
  <si>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</si>
  <si>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</si>
  <si>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</si>
  <si>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</si>
  <si>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</si>
  <si>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</si>
  <si>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</si>
  <si>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</si>
  <si>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</si>
  <si>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</si>
  <si>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</si>
  <si>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</si>
  <si>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</si>
  <si>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</si>
  <si>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</si>
  <si>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</si>
  <si>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</si>
  <si>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</si>
  <si>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</si>
  <si>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</si>
  <si>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</si>
  <si>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</si>
  <si>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</si>
  <si>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</si>
  <si>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</si>
  <si>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</si>
  <si>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</si>
  <si>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</si>
  <si>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</si>
  <si>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</si>
  <si>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</si>
  <si>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</si>
  <si>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</si>
  <si>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</si>
  <si>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</si>
  <si>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</si>
  <si>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</si>
  <si>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</si>
  <si>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</si>
  <si>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</si>
  <si>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</si>
  <si>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</si>
  <si>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</si>
  <si>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</si>
  <si>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</si>
  <si>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</si>
  <si>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</si>
  <si>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</si>
  <si>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</si>
  <si>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</si>
  <si>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</si>
  <si>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</si>
  <si>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</si>
  <si>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</si>
  <si>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</si>
  <si>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</si>
  <si>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</si>
  <si>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</si>
  <si>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</si>
  <si>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</si>
  <si>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</si>
  <si>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</si>
  <si>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</si>
  <si>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</si>
  <si>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</si>
  <si>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</si>
  <si>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</si>
  <si>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</si>
  <si>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</si>
  <si>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</si>
  <si>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</si>
  <si>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</si>
  <si>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</si>
  <si>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</si>
  <si>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</si>
  <si>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</si>
  <si>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</si>
  <si>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</si>
  <si>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</si>
  <si>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</si>
  <si>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</si>
  <si>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</si>
  <si>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</si>
  <si>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</si>
  <si>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</si>
  <si>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</si>
  <si>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</si>
  <si>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</si>
  <si>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</si>
  <si>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</si>
  <si>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</si>
  <si>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</si>
  <si>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</si>
  <si>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</si>
  <si>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</si>
  <si>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</si>
  <si>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</si>
  <si>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</si>
  <si>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</si>
  <si>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</si>
  <si>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</si>
  <si>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</si>
  <si>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</si>
  <si>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</si>
  <si>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</si>
  <si>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</si>
  <si>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</si>
  <si>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</si>
  <si>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</si>
  <si>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</si>
  <si>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</si>
  <si>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</si>
  <si>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</si>
  <si>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</si>
  <si>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</si>
  <si>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</si>
  <si>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</si>
  <si>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</si>
  <si>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</si>
  <si>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</si>
  <si>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</si>
  <si>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</si>
  <si>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</si>
  <si>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</si>
  <si>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</si>
  <si>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</si>
  <si>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</si>
  <si>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</si>
  <si>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</si>
  <si>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</si>
  <si>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</si>
  <si>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</si>
  <si>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</si>
  <si>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</si>
  <si>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</si>
  <si>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</si>
  <si>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</si>
  <si>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</si>
  <si>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</si>
  <si>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</si>
  <si>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</si>
  <si>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</si>
  <si>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</si>
  <si>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</si>
  <si>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</si>
  <si>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</si>
  <si>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</si>
  <si>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</si>
  <si>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</si>
  <si>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</si>
  <si>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</si>
  <si>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</si>
  <si>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</si>
  <si>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</si>
  <si>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</si>
  <si>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</si>
  <si>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</si>
  <si>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</si>
  <si>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</si>
  <si>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</si>
  <si>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</si>
  <si>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</si>
  <si>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</si>
  <si>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</si>
  <si>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</si>
  <si>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</si>
  <si>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</si>
  <si>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</si>
  <si>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</si>
  <si>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</si>
  <si>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</si>
  <si>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</si>
  <si>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</si>
  <si>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</si>
  <si>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</si>
  <si>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</si>
  <si>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</si>
  <si>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</si>
  <si>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</si>
  <si>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</si>
  <si>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</si>
  <si>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</si>
  <si>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</si>
  <si>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</si>
  <si>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</si>
  <si>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</si>
  <si>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</si>
  <si>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</si>
  <si>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</si>
  <si>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</si>
  <si>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</si>
  <si>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</si>
  <si>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</si>
  <si>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</si>
  <si>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</si>
  <si>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</si>
  <si>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</si>
  <si>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</si>
  <si>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</si>
  <si>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</si>
  <si>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</si>
  <si>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</si>
  <si>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</si>
  <si>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</si>
  <si>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</si>
  <si>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</si>
  <si>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</si>
  <si>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</si>
  <si>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</si>
  <si>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</si>
  <si>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</si>
  <si>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</si>
  <si>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</si>
  <si>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</si>
  <si>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</si>
  <si>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</si>
  <si>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</si>
  <si>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</si>
  <si>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</si>
  <si>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</si>
  <si>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</si>
  <si>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</si>
  <si>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</si>
  <si>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</si>
  <si>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</si>
  <si>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</si>
  <si>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</si>
  <si>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</si>
  <si>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</si>
  <si>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</si>
  <si>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</si>
  <si>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</si>
  <si>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</si>
  <si>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</si>
  <si>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</si>
  <si>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</si>
  <si>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</si>
  <si>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</si>
  <si>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</si>
  <si>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</si>
  <si>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</si>
  <si>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</si>
  <si>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</si>
  <si>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</si>
  <si>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</si>
  <si>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</si>
  <si>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</si>
  <si>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</si>
  <si>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</si>
  <si>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</si>
  <si>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</si>
  <si>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</si>
  <si>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</si>
  <si>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</si>
  <si>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</si>
  <si>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</si>
  <si>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</si>
  <si>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</si>
  <si>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</si>
  <si>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</si>
  <si>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</si>
  <si>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</si>
  <si>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</si>
  <si>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</si>
  <si>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</si>
  <si>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</si>
  <si>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</si>
  <si>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</si>
  <si>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</si>
  <si>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</si>
  <si>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</si>
  <si>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</si>
  <si>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</si>
  <si>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</si>
  <si>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</si>
  <si>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</si>
  <si>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</si>
  <si>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</si>
  <si>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</si>
  <si>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</si>
  <si>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</si>
  <si>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</si>
  <si>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</si>
  <si>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</si>
  <si>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</si>
  <si>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</si>
  <si>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</si>
  <si>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</si>
  <si>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</si>
  <si>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</si>
  <si>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</si>
  <si>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</si>
  <si>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</si>
  <si>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</si>
  <si>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</si>
  <si>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</si>
  <si>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</si>
  <si>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</si>
  <si>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</si>
  <si>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</si>
  <si>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</si>
  <si>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</si>
  <si>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</si>
  <si>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</si>
  <si>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</si>
  <si>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</si>
  <si>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</si>
  <si>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</si>
  <si>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</si>
  <si>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</si>
  <si>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</si>
  <si>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</si>
  <si>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</si>
  <si>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</si>
  <si>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</si>
  <si>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</si>
  <si>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</si>
  <si>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</si>
  <si>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</si>
  <si>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</si>
  <si>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</si>
  <si>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</si>
  <si>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</si>
  <si>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</si>
  <si>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</si>
  <si>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</si>
  <si>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</si>
  <si>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</si>
  <si>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</si>
  <si>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</si>
  <si>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</si>
  <si>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</si>
  <si>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</si>
  <si>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</si>
  <si>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</si>
  <si>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</si>
  <si>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</si>
  <si>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</si>
  <si>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</si>
  <si>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</si>
  <si>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</si>
  <si>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</si>
  <si>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</si>
  <si>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</si>
  <si>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</si>
  <si>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</si>
  <si>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</si>
  <si>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</si>
  <si>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</si>
  <si>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</si>
  <si>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</si>
  <si>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</si>
  <si>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</si>
  <si>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</si>
  <si>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</si>
  <si>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</si>
  <si>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</si>
  <si>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</si>
  <si>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</si>
  <si>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</si>
  <si>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</si>
  <si>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</si>
  <si>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</si>
  <si>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</si>
  <si>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</si>
  <si>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</si>
  <si>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</si>
  <si>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</si>
  <si>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</si>
  <si>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</si>
  <si>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</si>
  <si>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</si>
  <si>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</si>
  <si>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</si>
  <si>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</si>
  <si>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</si>
  <si>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</si>
  <si>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</si>
  <si>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</si>
  <si>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</si>
  <si>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</si>
  <si>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</si>
  <si>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</si>
  <si>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</si>
  <si>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</si>
  <si>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</si>
  <si>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</si>
  <si>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</si>
  <si>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</si>
  <si>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</si>
  <si>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</si>
  <si>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</si>
  <si>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</si>
  <si>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</si>
  <si>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</si>
  <si>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</si>
  <si>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</si>
  <si>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</si>
  <si>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</si>
  <si>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</si>
  <si>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</si>
  <si>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</si>
  <si>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</si>
  <si>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</si>
  <si>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</si>
  <si>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</si>
  <si>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</si>
  <si>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</si>
  <si>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</si>
  <si>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</si>
  <si>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</si>
  <si>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</si>
  <si>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</si>
  <si>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</si>
  <si>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</si>
  <si>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</si>
  <si>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</si>
  <si>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</si>
  <si>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</si>
  <si>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</si>
  <si>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</si>
  <si>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</si>
  <si>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</si>
  <si>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</si>
  <si>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</si>
  <si>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</si>
  <si>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</si>
  <si>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</si>
  <si>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</si>
  <si>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</si>
  <si>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</si>
  <si>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</si>
  <si>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</si>
  <si>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</si>
  <si>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</si>
  <si>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</si>
  <si>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</si>
  <si>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</si>
  <si>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</si>
  <si>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</si>
  <si>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</si>
  <si>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</si>
  <si>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</si>
  <si>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</si>
  <si>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</si>
  <si>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</si>
  <si>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</si>
  <si>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</si>
  <si>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</si>
  <si>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</si>
  <si>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</si>
  <si>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</si>
  <si>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</si>
  <si>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</si>
  <si>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</si>
  <si>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</si>
  <si>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</si>
  <si>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</si>
  <si>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</si>
  <si>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</si>
  <si>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</si>
  <si>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</si>
  <si>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</si>
  <si>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</si>
  <si>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</si>
  <si>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</si>
  <si>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</si>
  <si>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</si>
  <si>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</si>
  <si>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</si>
  <si>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</si>
  <si>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</si>
  <si>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</si>
  <si>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</si>
  <si>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</si>
  <si>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</si>
  <si>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</si>
  <si>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</si>
  <si>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</si>
  <si>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</si>
  <si>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</si>
  <si>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</si>
  <si>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</si>
  <si>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</si>
  <si>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</si>
  <si>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</si>
  <si>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</si>
  <si>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</si>
  <si>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</si>
  <si>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</si>
  <si>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</si>
  <si>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</si>
  <si>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</si>
  <si>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</si>
  <si>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</si>
  <si>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</si>
  <si>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</si>
  <si>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</si>
  <si>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</si>
  <si>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</si>
  <si>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</si>
  <si>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</si>
  <si>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</si>
  <si>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</si>
  <si>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</si>
  <si>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</si>
  <si>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</si>
  <si>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</si>
  <si>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</si>
  <si>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</si>
  <si>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</si>
  <si>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</si>
  <si>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</si>
  <si>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</si>
  <si>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</si>
  <si>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</si>
  <si>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</si>
  <si>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</si>
  <si>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</si>
  <si>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</si>
  <si>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</si>
  <si>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</si>
  <si>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</si>
  <si>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</si>
  <si>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</si>
  <si>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</si>
  <si>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</si>
  <si>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</si>
  <si>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</si>
  <si>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</si>
  <si>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</si>
  <si>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</si>
  <si>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</si>
  <si>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</si>
  <si>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</si>
  <si>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</si>
  <si>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</si>
  <si>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</si>
  <si>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</si>
  <si>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</si>
  <si>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</si>
  <si>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</si>
  <si>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</si>
  <si>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</si>
  <si>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</si>
  <si>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</si>
  <si>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</si>
  <si>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</si>
  <si>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</si>
  <si>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</si>
  <si>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</si>
  <si>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</si>
  <si>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</si>
  <si>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</si>
  <si>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</si>
  <si>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</si>
  <si>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</si>
  <si>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</si>
  <si>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</si>
  <si>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</si>
  <si>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</si>
  <si>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</si>
  <si>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</si>
  <si>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</si>
  <si>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</si>
  <si>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</si>
  <si>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</si>
  <si>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</si>
  <si>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</si>
  <si>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</si>
  <si>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</si>
  <si>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</si>
  <si>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</si>
  <si>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</si>
  <si>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</si>
  <si>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</si>
  <si>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</si>
  <si>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</si>
  <si>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</si>
  <si>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</si>
  <si>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</si>
  <si>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</si>
  <si>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</si>
  <si>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</si>
  <si>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</si>
  <si>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</si>
  <si>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</si>
  <si>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</si>
  <si>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</si>
  <si>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</si>
  <si>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</si>
  <si>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</si>
  <si>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</si>
  <si>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</si>
  <si>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</si>
  <si>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</si>
  <si>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</si>
  <si>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</si>
  <si>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</si>
  <si>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</si>
  <si>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</si>
  <si>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</si>
  <si>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</si>
  <si>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</si>
  <si>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</si>
  <si>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</si>
  <si>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</si>
  <si>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</si>
  <si>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</si>
  <si>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</si>
  <si>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</si>
  <si>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</si>
  <si>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</si>
  <si>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</si>
  <si>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</si>
  <si>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</si>
  <si>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</si>
  <si>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</si>
  <si>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</si>
  <si>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</si>
  <si>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</si>
  <si>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</si>
  <si>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</si>
  <si>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</si>
  <si>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</si>
  <si>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</si>
  <si>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</si>
  <si>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</si>
  <si>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</si>
  <si>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</si>
  <si>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</si>
  <si>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</si>
  <si>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</si>
  <si>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</si>
  <si>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</si>
  <si>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</si>
  <si>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</si>
  <si>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</si>
  <si>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</si>
  <si>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</si>
  <si>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</si>
  <si>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</si>
  <si>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</si>
  <si>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</si>
  <si>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</si>
  <si>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</si>
  <si>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</si>
  <si>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</si>
  <si>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</si>
  <si>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</si>
  <si>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</si>
  <si>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</si>
  <si>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</si>
  <si>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</si>
  <si>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</si>
  <si>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</si>
  <si>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</si>
  <si>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</si>
  <si>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</si>
  <si>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</si>
  <si>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</si>
  <si>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</si>
  <si>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</si>
  <si>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</si>
  <si>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</si>
  <si>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</si>
  <si>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</si>
  <si>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</si>
  <si>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</si>
  <si>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</si>
  <si>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</si>
  <si>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</si>
  <si>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</si>
  <si>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</si>
  <si>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</si>
  <si>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</si>
  <si>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</si>
  <si>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</si>
  <si>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</si>
  <si>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</si>
  <si>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</si>
  <si>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</si>
  <si>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</si>
  <si>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</si>
  <si>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</si>
  <si>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</si>
  <si>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</si>
  <si>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</si>
  <si>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</si>
  <si>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</si>
  <si>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</si>
  <si>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</si>
  <si>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</si>
  <si>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</si>
  <si>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</si>
  <si>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</si>
  <si>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</si>
  <si>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</si>
  <si>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</si>
  <si>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</si>
  <si>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</si>
  <si>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</si>
  <si>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</si>
  <si>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</si>
  <si>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</si>
  <si>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</si>
  <si>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</si>
  <si>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</si>
  <si>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</si>
  <si>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</si>
  <si>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</si>
  <si>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</si>
  <si>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</si>
  <si>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</si>
  <si>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</si>
  <si>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</si>
  <si>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</si>
  <si>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</si>
  <si>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</si>
  <si>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</si>
  <si>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</si>
  <si>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</si>
  <si>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</si>
  <si>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</si>
  <si>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</si>
  <si>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</si>
  <si>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</si>
  <si>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</si>
  <si>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</si>
  <si>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</si>
  <si>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</si>
  <si>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</si>
  <si>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</si>
  <si>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</si>
  <si>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</si>
  <si>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</si>
  <si>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</si>
  <si>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</si>
  <si>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</si>
  <si>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</si>
  <si>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</si>
  <si>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</si>
  <si>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</si>
  <si>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</si>
  <si>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</si>
  <si>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</si>
  <si>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</si>
  <si>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</si>
  <si>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</si>
  <si>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</si>
  <si>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</si>
  <si>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</si>
  <si>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</si>
  <si>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</si>
  <si>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</si>
  <si>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</si>
  <si>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</si>
  <si>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</si>
  <si>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</si>
  <si>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</si>
  <si>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</si>
  <si>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</si>
  <si>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</si>
  <si>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</si>
  <si>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</si>
  <si>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</si>
  <si>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</si>
  <si>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</si>
  <si>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</si>
  <si>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</si>
  <si>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</si>
  <si>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</si>
  <si>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</si>
  <si>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</si>
  <si>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</si>
  <si>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</si>
  <si>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</si>
  <si>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</si>
  <si>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</si>
  <si>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</si>
  <si>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</si>
  <si>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</si>
  <si>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</si>
  <si>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</si>
  <si>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</si>
  <si>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</si>
  <si>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</si>
  <si>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</si>
  <si>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</si>
  <si>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</si>
  <si>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</si>
  <si>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</si>
  <si>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</si>
  <si>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</si>
  <si>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</si>
  <si>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</si>
  <si>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</si>
  <si>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</si>
  <si>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</si>
  <si>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</si>
  <si>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</si>
  <si>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</si>
  <si>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</si>
  <si>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</si>
  <si>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</si>
  <si>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</si>
  <si>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</si>
  <si>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</si>
  <si>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</si>
  <si>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</si>
  <si>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</si>
  <si>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</si>
  <si>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</si>
  <si>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</si>
  <si>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</si>
  <si>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</si>
  <si>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</si>
  <si>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</si>
  <si>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</si>
  <si>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</si>
  <si>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</si>
  <si>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</si>
  <si>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</si>
  <si>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</si>
  <si>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</si>
  <si>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</si>
  <si>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</si>
  <si>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</si>
  <si>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</si>
  <si>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</si>
  <si>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</si>
  <si>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</si>
  <si>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</si>
  <si>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</si>
  <si>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</si>
  <si>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</si>
  <si>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</si>
  <si>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</si>
  <si>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</si>
  <si>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</si>
  <si>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</si>
  <si>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</si>
  <si>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</si>
  <si>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</si>
  <si>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</si>
  <si>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</si>
  <si>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</si>
  <si>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</si>
  <si>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</si>
  <si>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</si>
  <si>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</si>
  <si>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</si>
  <si>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</si>
  <si>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</si>
  <si>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</si>
  <si>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</si>
  <si>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</si>
  <si>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</si>
  <si>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</si>
  <si>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</si>
  <si>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</si>
  <si>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</si>
  <si>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</si>
  <si>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</si>
  <si>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</si>
  <si>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</si>
  <si>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</si>
  <si>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</si>
  <si>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</si>
  <si>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</si>
  <si>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</si>
  <si>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</si>
  <si>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</si>
  <si>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</si>
  <si>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</si>
  <si>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</si>
  <si>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</si>
  <si>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</si>
  <si>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</si>
  <si>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</si>
  <si>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</si>
  <si>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</si>
  <si>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</si>
  <si>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</si>
  <si>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</si>
  <si>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</si>
  <si>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</si>
  <si>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</si>
  <si>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</si>
  <si>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</si>
  <si>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</si>
  <si>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</si>
  <si>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</si>
  <si>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</si>
  <si>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</si>
  <si>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</si>
  <si>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</si>
  <si>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</si>
  <si>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</si>
  <si>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</si>
  <si>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</si>
  <si>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</si>
  <si>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</si>
  <si>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</si>
  <si>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</si>
  <si>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</si>
  <si>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</si>
  <si>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</si>
  <si>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</si>
  <si>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</si>
  <si>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</si>
  <si>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</si>
  <si>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</si>
  <si>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</si>
  <si>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</si>
  <si>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</si>
  <si>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</si>
  <si>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</si>
  <si>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</si>
  <si>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</si>
  <si>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</si>
  <si>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</si>
  <si>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</si>
  <si>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</si>
  <si>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</si>
  <si>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</si>
  <si>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</si>
  <si>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</si>
  <si>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</si>
  <si>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</si>
  <si>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</si>
  <si>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</si>
  <si>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</si>
  <si>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</si>
  <si>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</si>
  <si>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</si>
  <si>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</si>
  <si>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</si>
  <si>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</si>
  <si>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</si>
  <si>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</si>
  <si>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</si>
  <si>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</si>
  <si>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</si>
  <si>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</si>
  <si>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</si>
  <si>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</si>
  <si>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</si>
  <si>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</si>
  <si>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</si>
  <si>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</si>
  <si>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</si>
  <si>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</si>
  <si>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</si>
  <si>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</si>
  <si>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</si>
  <si>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</si>
  <si>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</si>
  <si>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</si>
  <si>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</si>
  <si>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</si>
  <si>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</si>
  <si>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</si>
  <si>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</si>
  <si>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</si>
  <si>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</si>
  <si>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</si>
  <si>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</si>
  <si>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</si>
  <si>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</si>
  <si>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</si>
  <si>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</si>
  <si>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</si>
  <si>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</si>
  <si>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</si>
  <si>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</si>
  <si>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</si>
  <si>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</si>
  <si>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</si>
  <si>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</si>
  <si>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</si>
  <si>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</si>
  <si>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</si>
  <si>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</si>
  <si>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</si>
  <si>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</si>
  <si>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</si>
  <si>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</si>
  <si>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</si>
  <si>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</si>
  <si>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</si>
  <si>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</si>
  <si>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</si>
  <si>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</si>
  <si>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</si>
  <si>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</si>
  <si>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</si>
  <si>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</si>
  <si>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</si>
  <si>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</si>
  <si>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</si>
  <si>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</si>
  <si>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</si>
  <si>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</si>
  <si>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</si>
  <si>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</si>
  <si>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</si>
  <si>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</si>
  <si>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</si>
  <si>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</si>
  <si>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</si>
  <si>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</si>
  <si>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</si>
  <si>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</si>
  <si>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</si>
  <si>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</si>
  <si>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</si>
  <si>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</si>
  <si>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</si>
  <si>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</si>
  <si>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</si>
  <si>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</si>
  <si>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</si>
  <si>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</si>
  <si>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</si>
  <si>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</si>
  <si>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</si>
  <si>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</si>
  <si>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</si>
  <si>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</si>
  <si>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</si>
  <si>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</si>
  <si>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</si>
  <si>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</si>
  <si>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</si>
  <si>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</si>
  <si>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</si>
  <si>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</si>
  <si>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</si>
  <si>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</si>
  <si>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</si>
  <si>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</si>
  <si>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</si>
  <si>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</si>
  <si>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</si>
  <si>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</si>
  <si>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</si>
  <si>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</si>
  <si>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</si>
  <si>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</si>
  <si>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</si>
  <si>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</si>
  <si>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</si>
  <si>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</si>
  <si>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</si>
  <si>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</si>
  <si>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</si>
  <si>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</si>
  <si>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</si>
  <si>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</si>
  <si>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</si>
  <si>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</si>
  <si>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</si>
  <si>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</si>
  <si>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</si>
  <si>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</si>
  <si>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</si>
  <si>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</si>
  <si>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</si>
  <si>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</si>
  <si>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</si>
  <si>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</si>
  <si>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</si>
  <si>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</si>
  <si>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</si>
  <si>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</si>
  <si>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</si>
  <si>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</si>
  <si>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</si>
  <si>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</si>
  <si>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</si>
  <si>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</si>
  <si>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</si>
  <si>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</si>
  <si>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</si>
  <si>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</si>
  <si>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</si>
  <si>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</si>
  <si>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</si>
  <si>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</si>
  <si>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</si>
  <si>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</si>
  <si>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</si>
  <si>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</si>
  <si>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</si>
  <si>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</si>
  <si>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</si>
  <si>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</si>
  <si>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</si>
  <si>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</si>
  <si>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</si>
  <si>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</si>
  <si>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</si>
  <si>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</si>
  <si>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</si>
  <si>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</si>
  <si>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</si>
  <si>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</si>
  <si>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</si>
  <si>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</si>
  <si>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</si>
  <si>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</si>
  <si>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</si>
  <si>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</si>
  <si>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</si>
  <si>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</si>
  <si>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</si>
  <si>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</si>
  <si>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</si>
  <si>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</si>
  <si>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</si>
  <si>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</si>
  <si>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</si>
  <si>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</si>
  <si>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</si>
  <si>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</si>
  <si>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</si>
  <si>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</si>
  <si>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</si>
  <si>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</si>
  <si>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</si>
  <si>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</si>
  <si>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</si>
  <si>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</si>
  <si>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</si>
  <si>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</si>
  <si>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</si>
  <si>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</si>
  <si>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</si>
  <si>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</si>
  <si>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</si>
  <si>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</si>
  <si>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</si>
  <si>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</si>
  <si>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</si>
  <si>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</si>
  <si>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</si>
  <si>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</si>
  <si>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</si>
  <si>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</si>
  <si>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</si>
  <si>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</si>
  <si>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</si>
  <si>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</si>
  <si>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</si>
  <si>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</si>
  <si>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</si>
  <si>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</si>
  <si>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</si>
  <si>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</si>
  <si>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</si>
  <si>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</si>
  <si>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</si>
  <si>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</si>
  <si>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</si>
  <si>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</si>
  <si>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</si>
  <si>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</si>
  <si>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</si>
  <si>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</si>
  <si>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</si>
  <si>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</si>
  <si>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</si>
  <si>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</si>
  <si>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</si>
  <si>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</si>
  <si>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</si>
  <si>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</si>
  <si>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</si>
  <si>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</si>
  <si>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</si>
  <si>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</si>
  <si>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</si>
  <si>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</si>
  <si>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</si>
  <si>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</si>
  <si>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</si>
  <si>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</si>
  <si>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</si>
  <si>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</si>
  <si>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</si>
  <si>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</si>
  <si>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</si>
  <si>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</si>
  <si>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</si>
  <si>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</si>
  <si>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</si>
  <si>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</si>
  <si>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</si>
  <si>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</si>
  <si>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</si>
  <si>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</si>
  <si>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</si>
  <si>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</si>
  <si>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</si>
  <si>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</si>
  <si>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</si>
  <si>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</si>
  <si>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</si>
  <si>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</si>
  <si>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</si>
  <si>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</si>
  <si>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</si>
  <si>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</si>
  <si>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</si>
  <si>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</si>
  <si>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</si>
  <si>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</si>
  <si>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</si>
  <si>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</si>
  <si>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</si>
  <si>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</si>
  <si>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</si>
  <si>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</si>
  <si>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</si>
  <si>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</si>
  <si>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</si>
  <si>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</si>
  <si>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</si>
  <si>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</si>
  <si>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</si>
  <si>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</si>
  <si>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</si>
  <si>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</si>
  <si>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</si>
  <si>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</si>
  <si>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</si>
  <si>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</si>
  <si>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</si>
  <si>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</si>
  <si>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</si>
  <si>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</si>
  <si>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</si>
  <si>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</si>
  <si>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</si>
  <si>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</si>
  <si>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</si>
  <si>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</si>
  <si>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</si>
  <si>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</si>
  <si>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</si>
  <si>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</si>
  <si>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</si>
  <si>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</si>
  <si>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</si>
  <si>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</si>
  <si>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</si>
  <si>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</si>
  <si>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</si>
  <si>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</si>
  <si>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</si>
  <si>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</si>
  <si>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</si>
  <si>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</si>
  <si>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</si>
  <si>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</si>
  <si>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</si>
  <si>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</si>
  <si>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</si>
  <si>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</si>
  <si>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</si>
  <si>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</si>
  <si>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</si>
  <si>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</si>
  <si>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</si>
  <si>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</si>
  <si>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</si>
  <si>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</si>
  <si>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</si>
  <si>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</si>
  <si>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</si>
  <si>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</si>
  <si>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</si>
  <si>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</si>
  <si>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</si>
  <si>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</si>
  <si>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</si>
  <si>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</si>
  <si>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</si>
  <si>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</si>
  <si>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</si>
  <si>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</si>
  <si>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</si>
  <si>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</si>
  <si>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</si>
  <si>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</si>
  <si>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</si>
  <si>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</si>
  <si>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</si>
  <si>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</si>
  <si>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</si>
  <si>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</si>
  <si>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</si>
  <si>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</si>
  <si>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</si>
  <si>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</si>
  <si>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</si>
  <si>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</si>
  <si>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</si>
  <si>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</si>
  <si>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</si>
  <si>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</si>
  <si>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</si>
  <si>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</si>
  <si>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</si>
  <si>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</si>
  <si>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</si>
  <si>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</si>
  <si>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</si>
  <si>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</si>
  <si>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</si>
  <si>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</si>
  <si>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</si>
  <si>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</si>
  <si>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</si>
  <si>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</si>
  <si>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</si>
  <si>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</si>
  <si>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</si>
  <si>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</si>
  <si>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</si>
  <si>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</si>
  <si>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</si>
  <si>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</si>
  <si>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</si>
  <si>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</si>
  <si>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</si>
  <si>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</si>
  <si>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</si>
  <si>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</si>
  <si>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</si>
  <si>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</si>
  <si>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</si>
  <si>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</si>
  <si>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</si>
  <si>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</si>
  <si>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</si>
  <si>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</si>
  <si>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</si>
  <si>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</si>
  <si>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</si>
  <si>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</si>
  <si>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</si>
  <si>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</si>
  <si>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</si>
  <si>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</si>
  <si>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</si>
  <si>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</si>
  <si>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</si>
  <si>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</si>
  <si>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</si>
  <si>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</si>
  <si>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</si>
  <si>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</si>
  <si>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</si>
  <si>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</si>
  <si>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</si>
  <si>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</si>
  <si>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</si>
  <si>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</si>
  <si>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</si>
  <si>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</si>
  <si>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</si>
  <si>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</si>
  <si>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</si>
  <si>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</si>
  <si>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</si>
  <si>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</si>
  <si>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</si>
  <si>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</si>
  <si>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</si>
  <si>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</si>
  <si>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</si>
  <si>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</si>
  <si>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</si>
  <si>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</si>
  <si>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</si>
  <si>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</si>
  <si>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</si>
  <si>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</si>
  <si>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</si>
  <si>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</si>
  <si>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</si>
  <si>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</si>
  <si>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</si>
  <si>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</si>
  <si>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</si>
  <si>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</si>
  <si>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</si>
  <si>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</si>
  <si>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</si>
  <si>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</si>
  <si>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</si>
  <si>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</si>
  <si>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</si>
  <si>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</si>
  <si>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</si>
  <si>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</si>
  <si>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</si>
  <si>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</si>
  <si>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</si>
  <si>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</si>
  <si>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</si>
  <si>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</si>
  <si>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</si>
  <si>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</si>
  <si>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</si>
  <si>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</si>
  <si>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</si>
  <si>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</si>
  <si>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</si>
  <si>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</si>
  <si>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</si>
  <si>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</si>
  <si>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</si>
  <si>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</si>
  <si>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</si>
  <si>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</si>
  <si>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</si>
  <si>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</si>
  <si>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</si>
  <si>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</si>
  <si>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</si>
  <si>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</si>
  <si>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</si>
  <si>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</si>
  <si>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</si>
  <si>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</si>
  <si>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</si>
  <si>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</si>
  <si>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</si>
  <si>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</si>
  <si>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</si>
  <si>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</si>
  <si>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</si>
  <si>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</si>
  <si>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</si>
  <si>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</si>
  <si>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</si>
  <si>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</si>
  <si>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</si>
  <si>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</si>
  <si>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</si>
  <si>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</si>
  <si>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</si>
  <si>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</si>
  <si>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</si>
  <si>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</si>
  <si>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</si>
  <si>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</si>
  <si>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</si>
  <si>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</si>
  <si>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</si>
  <si>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</si>
  <si>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</si>
  <si>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</si>
  <si>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</si>
  <si>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</si>
  <si>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</si>
  <si>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</si>
  <si>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</si>
  <si>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</si>
  <si>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</si>
  <si>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</si>
  <si>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</si>
  <si>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</si>
  <si>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</si>
  <si>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</si>
  <si>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</si>
  <si>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</si>
  <si>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</si>
  <si>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</si>
  <si>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</si>
  <si>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</si>
  <si>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</si>
  <si>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</si>
  <si>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</si>
  <si>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</si>
  <si>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</si>
  <si>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</si>
  <si>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</si>
  <si>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</si>
  <si>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</si>
  <si>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</si>
  <si>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</si>
  <si>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</si>
  <si>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</si>
  <si>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</si>
  <si>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</si>
  <si>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</si>
  <si>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</si>
  <si>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</si>
  <si>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</si>
  <si>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</si>
  <si>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</si>
  <si>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</si>
  <si>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</si>
  <si>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</si>
  <si>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</si>
  <si>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</si>
  <si>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</si>
  <si>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</si>
  <si>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</si>
  <si>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</si>
  <si>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</si>
  <si>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</si>
  <si>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</si>
  <si>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</si>
  <si>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</si>
  <si>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</si>
  <si>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</si>
  <si>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</si>
  <si>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</si>
  <si>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</si>
  <si>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</si>
  <si>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</si>
  <si>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</si>
  <si>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</si>
  <si>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</si>
  <si>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</si>
  <si>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</si>
  <si>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</si>
  <si>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</si>
  <si>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</si>
  <si>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</si>
  <si>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</si>
  <si>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</si>
  <si>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</si>
  <si>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</si>
  <si>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</si>
  <si>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</si>
  <si>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</si>
  <si>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</si>
  <si>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</si>
  <si>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</si>
  <si>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</si>
  <si>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</si>
  <si>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</si>
  <si>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</si>
  <si>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</si>
  <si>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</si>
  <si>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</si>
  <si>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</si>
  <si>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</si>
  <si>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</si>
  <si>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</si>
  <si>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</si>
  <si>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</si>
  <si>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</si>
  <si>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</si>
  <si>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</si>
  <si>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</si>
  <si>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</si>
  <si>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</si>
  <si>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</si>
  <si>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</si>
  <si>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</si>
  <si>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</si>
  <si>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</si>
  <si>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</si>
  <si>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</si>
  <si>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</si>
  <si>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</si>
  <si>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</si>
  <si>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</si>
  <si>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</si>
  <si>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</si>
  <si>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</si>
  <si>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</si>
  <si>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</si>
  <si>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</si>
  <si>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</si>
  <si>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</si>
  <si>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</si>
  <si>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</si>
  <si>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</si>
  <si>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</si>
  <si>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</si>
  <si>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</si>
  <si>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</si>
  <si>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</si>
  <si>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</si>
  <si>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</si>
  <si>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</si>
  <si>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</si>
  <si>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</si>
  <si>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</si>
  <si>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</si>
  <si>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</si>
  <si>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</si>
  <si>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</si>
  <si>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</si>
  <si>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</si>
  <si>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</si>
  <si>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</si>
  <si>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</si>
  <si>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</si>
  <si>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</si>
  <si>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</si>
  <si>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</si>
  <si>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</si>
  <si>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</si>
  <si>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</si>
  <si>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</si>
  <si>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</si>
  <si>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</si>
  <si>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</si>
  <si>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</si>
  <si>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</si>
  <si>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</si>
  <si>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</si>
  <si>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</si>
  <si>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</si>
  <si>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</si>
  <si>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</si>
  <si>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</si>
  <si>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</si>
  <si>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</si>
  <si>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</si>
  <si>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</si>
  <si>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</si>
  <si>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</si>
  <si>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</si>
  <si>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</si>
  <si>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</si>
  <si>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</si>
  <si>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</si>
  <si>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</si>
  <si>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</si>
  <si>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</si>
  <si>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</si>
  <si>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</si>
  <si>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</si>
  <si>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</si>
  <si>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</si>
  <si>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</si>
  <si>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</si>
  <si>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</si>
  <si>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</si>
  <si>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</si>
  <si>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</si>
  <si>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</si>
  <si>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</si>
  <si>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</si>
  <si>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</si>
  <si>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</si>
  <si>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</si>
  <si>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</si>
  <si>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</si>
  <si>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</si>
  <si>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</si>
  <si>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</si>
  <si>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</si>
  <si>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</si>
  <si>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</si>
  <si>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</si>
  <si>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</si>
  <si>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</si>
  <si>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</si>
  <si>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</si>
  <si>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</si>
  <si>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</si>
  <si>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</si>
  <si>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</si>
  <si>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</si>
  <si>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</si>
  <si>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</si>
  <si>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</si>
  <si>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</si>
  <si>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</si>
  <si>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</si>
  <si>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</si>
  <si>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</si>
  <si>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</si>
  <si>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</si>
  <si>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</si>
  <si>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</si>
  <si>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</si>
  <si>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</si>
  <si>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</si>
  <si>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</si>
  <si>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</si>
  <si>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</si>
  <si>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</si>
  <si>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</si>
  <si>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</si>
  <si>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</si>
  <si>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</si>
  <si>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</si>
  <si>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</si>
  <si>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</si>
  <si>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</si>
  <si>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</si>
  <si>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</si>
  <si>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</si>
  <si>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</si>
  <si>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</si>
  <si>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</si>
  <si>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</si>
  <si>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</si>
  <si>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</si>
  <si>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</si>
  <si>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</si>
  <si>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</si>
  <si>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</si>
  <si>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</si>
  <si>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</si>
  <si>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</si>
  <si>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</si>
  <si>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</si>
  <si>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</si>
  <si>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</si>
  <si>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</si>
  <si>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</si>
  <si>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</si>
  <si>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</si>
  <si>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</si>
  <si>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</si>
  <si>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</si>
  <si>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</si>
  <si>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</si>
  <si>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</si>
  <si>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</si>
  <si>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</si>
  <si>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</si>
  <si>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</si>
  <si>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</si>
  <si>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</si>
  <si>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</si>
  <si>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</si>
  <si>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</si>
  <si>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</si>
  <si>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</si>
  <si>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</si>
  <si>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</si>
  <si>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</si>
  <si>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</si>
  <si>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</si>
  <si>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</si>
  <si>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</si>
  <si>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</si>
  <si>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</si>
  <si>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</si>
  <si>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</si>
  <si>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</si>
  <si>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</si>
  <si>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</si>
  <si>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</si>
  <si>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</si>
  <si>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</si>
  <si>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</si>
  <si>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</si>
  <si>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</si>
  <si>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</si>
  <si>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</si>
  <si>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</si>
  <si>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</si>
  <si>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</si>
  <si>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</si>
  <si>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</si>
  <si>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</si>
  <si>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</si>
  <si>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</si>
  <si>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</si>
  <si>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</si>
  <si>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</si>
  <si>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</si>
  <si>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</si>
  <si>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</si>
  <si>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</si>
  <si>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</si>
  <si>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</si>
  <si>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</si>
  <si>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</si>
  <si>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</si>
  <si>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</si>
  <si>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</si>
  <si>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</si>
  <si>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</si>
  <si>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</si>
  <si>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</si>
  <si>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</si>
  <si>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</si>
  <si>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</si>
  <si>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</si>
  <si>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</si>
  <si>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</si>
  <si>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</si>
  <si>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</si>
  <si>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</si>
  <si>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</si>
  <si>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</si>
  <si>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</si>
  <si>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</si>
  <si>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</si>
  <si>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</si>
  <si>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</si>
  <si>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</si>
  <si>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</si>
  <si>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</si>
  <si>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</si>
  <si>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</si>
  <si>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</si>
  <si>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</si>
  <si>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</si>
  <si>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</si>
  <si>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</si>
  <si>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</si>
  <si>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</si>
  <si>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</si>
  <si>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</si>
  <si>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</si>
  <si>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</si>
  <si>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</si>
  <si>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</si>
  <si>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</si>
  <si>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</si>
  <si>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</si>
  <si>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</si>
  <si>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</si>
  <si>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</si>
  <si>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</si>
  <si>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</si>
  <si>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</si>
  <si>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</si>
  <si>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</si>
  <si>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</si>
  <si>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</si>
  <si>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</si>
  <si>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</si>
  <si>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</si>
  <si>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</si>
  <si>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</si>
  <si>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</si>
  <si>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</si>
  <si>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</si>
  <si>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</si>
  <si>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</si>
  <si>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</si>
  <si>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</si>
  <si>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</si>
  <si>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</si>
  <si>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</si>
  <si>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</si>
  <si>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</si>
  <si>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</si>
  <si>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</si>
  <si>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</si>
  <si>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</si>
  <si>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</si>
  <si>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</si>
  <si>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</si>
  <si>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</si>
  <si>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</si>
  <si>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</si>
  <si>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</si>
  <si>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</si>
  <si>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</si>
  <si>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</si>
  <si>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</si>
  <si>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</si>
  <si>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</si>
  <si>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</si>
  <si>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</si>
  <si>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</si>
  <si>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</si>
  <si>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</si>
  <si>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</si>
  <si>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</si>
  <si>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</si>
  <si>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</si>
  <si>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</si>
  <si>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</si>
  <si>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</si>
  <si>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</si>
  <si>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</si>
  <si>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</si>
  <si>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</si>
  <si>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</si>
  <si>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</si>
  <si>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</si>
  <si>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</si>
  <si>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</si>
  <si>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</si>
  <si>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</si>
  <si>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</si>
  <si>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</si>
  <si>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</si>
  <si>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</si>
  <si>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</si>
  <si>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</si>
  <si>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</si>
  <si>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</si>
  <si>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</si>
  <si>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</si>
  <si>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</si>
  <si>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</si>
  <si>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</si>
  <si>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</si>
  <si>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</si>
  <si>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</si>
  <si>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</si>
  <si>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</si>
  <si>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</si>
  <si>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</si>
  <si>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</si>
  <si>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</si>
  <si>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</si>
  <si>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</si>
  <si>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</si>
  <si>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</si>
  <si>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</si>
  <si>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</si>
  <si>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</si>
  <si>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</si>
  <si>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</si>
  <si>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</si>
  <si>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</si>
  <si>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</si>
  <si>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</si>
  <si>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</si>
  <si>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</si>
  <si>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</si>
  <si>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</si>
  <si>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</si>
  <si>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</si>
  <si>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</si>
  <si>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</si>
  <si>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</si>
  <si>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</si>
  <si>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</si>
  <si>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</si>
  <si>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</si>
  <si>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</si>
  <si>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</si>
  <si>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</si>
  <si>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</si>
  <si>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</si>
  <si>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</si>
  <si>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</si>
  <si>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</si>
  <si>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</si>
  <si>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</si>
  <si>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</si>
  <si>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</si>
  <si>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</si>
  <si>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</si>
  <si>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</si>
  <si>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</si>
  <si>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</si>
  <si>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</si>
  <si>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</si>
  <si>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</si>
  <si>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</si>
  <si>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</si>
  <si>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</si>
  <si>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</si>
  <si>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</si>
  <si>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</si>
  <si>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</si>
  <si>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</si>
  <si>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</si>
  <si>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</si>
  <si>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</si>
  <si>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</si>
  <si>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</si>
  <si>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</si>
  <si>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</si>
  <si>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</si>
  <si>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</si>
  <si>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</si>
  <si>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</si>
  <si>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</si>
  <si>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</si>
  <si>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</si>
  <si>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</si>
  <si>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</si>
  <si>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</si>
  <si>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</si>
  <si>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</si>
  <si>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</si>
  <si>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</si>
  <si>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</si>
  <si>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</si>
  <si>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</si>
  <si>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</si>
  <si>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</si>
  <si>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</si>
  <si>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</si>
  <si>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</si>
  <si>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</si>
  <si>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</si>
  <si>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</si>
  <si>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</si>
  <si>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</si>
  <si>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</si>
  <si>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</si>
  <si>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</si>
  <si>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</si>
  <si>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</si>
  <si>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</si>
  <si>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</si>
  <si>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</si>
  <si>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</si>
  <si>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</si>
  <si>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</si>
  <si>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</si>
  <si>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</si>
  <si>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</si>
  <si>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</si>
  <si>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</si>
  <si>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</si>
  <si>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</si>
  <si>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</si>
  <si>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</si>
  <si>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</si>
  <si>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</si>
  <si>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</si>
  <si>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</si>
  <si>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</si>
  <si>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</si>
  <si>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</si>
  <si>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</si>
  <si>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</si>
  <si>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</si>
  <si>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</si>
  <si>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</si>
  <si>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</si>
  <si>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</si>
  <si>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</si>
  <si>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</si>
  <si>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</si>
  <si>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</si>
  <si>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</si>
  <si>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</si>
  <si>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</si>
  <si>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</si>
  <si>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</si>
  <si>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</si>
  <si>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</si>
  <si>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</si>
  <si>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</si>
  <si>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</si>
  <si>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</si>
  <si>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</si>
  <si>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</si>
  <si>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</si>
  <si>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</si>
  <si>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</si>
  <si>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</si>
  <si>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</si>
  <si>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</si>
  <si>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</si>
  <si>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</si>
  <si>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</si>
  <si>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</si>
  <si>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</si>
  <si>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</si>
  <si>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</si>
  <si>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</si>
  <si>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</si>
  <si>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</si>
  <si>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</si>
  <si>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</si>
  <si>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</si>
  <si>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</si>
  <si>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</si>
  <si>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</si>
  <si>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</si>
  <si>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</si>
  <si>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</si>
  <si>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</si>
  <si>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</si>
  <si>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</si>
  <si>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</si>
  <si>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</si>
  <si>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</si>
  <si>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</si>
  <si>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</si>
  <si>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</si>
  <si>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</si>
  <si>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</si>
  <si>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</si>
  <si>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</si>
  <si>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</si>
  <si>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</si>
  <si>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</si>
  <si>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</si>
  <si>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</si>
  <si>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</si>
  <si>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</si>
  <si>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</si>
  <si>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</si>
  <si>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</si>
  <si>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</si>
  <si>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</si>
  <si>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</si>
  <si>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</si>
  <si>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</si>
  <si>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</si>
  <si>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</si>
  <si>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</si>
  <si>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</si>
  <si>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</si>
  <si>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</si>
  <si>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</si>
  <si>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</si>
  <si>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</si>
  <si>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</si>
  <si>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</si>
  <si>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</si>
  <si>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</si>
  <si>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</si>
  <si>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</si>
  <si>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</si>
  <si>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</si>
  <si>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</si>
  <si>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</si>
  <si>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</si>
  <si>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</si>
  <si>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</si>
  <si>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</si>
  <si>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</si>
  <si>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</si>
  <si>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</si>
  <si>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</si>
  <si>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</si>
  <si>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</si>
  <si>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</si>
  <si>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</si>
  <si>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</si>
  <si>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</si>
  <si>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</si>
  <si>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</si>
  <si>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</si>
  <si>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</si>
  <si>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</si>
  <si>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</si>
  <si>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</si>
  <si>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</si>
  <si>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</si>
  <si>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</si>
  <si>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</si>
  <si>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</si>
  <si>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</si>
  <si>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</si>
  <si>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</si>
  <si>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</si>
  <si>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</si>
  <si>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</si>
  <si>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</si>
  <si>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</si>
  <si>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</si>
  <si>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</si>
  <si>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</si>
  <si>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</si>
  <si>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</si>
  <si>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</si>
  <si>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</si>
  <si>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</si>
  <si>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</si>
  <si>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</si>
  <si>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</si>
  <si>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</si>
  <si>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</si>
  <si>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</si>
  <si>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</si>
  <si>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</si>
  <si>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</si>
  <si>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</si>
  <si>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</si>
  <si>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</si>
  <si>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</si>
  <si>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</si>
  <si>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</si>
  <si>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</si>
  <si>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</si>
  <si>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</si>
  <si>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</si>
  <si>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</si>
  <si>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</si>
  <si>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</si>
  <si>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</si>
  <si>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</si>
  <si>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</si>
  <si>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</si>
  <si>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</si>
  <si>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</si>
  <si>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</si>
  <si>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</si>
  <si>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</si>
  <si>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</si>
  <si>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</si>
  <si>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</si>
  <si>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</si>
  <si>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</si>
  <si>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</si>
  <si>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</si>
  <si>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</si>
  <si>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</si>
  <si>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</si>
  <si>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</si>
  <si>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</si>
  <si>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</si>
  <si>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</si>
  <si>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</si>
  <si>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</si>
  <si>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</si>
  <si>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</si>
  <si>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</si>
  <si>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</si>
  <si>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</si>
  <si>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</si>
  <si>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</si>
  <si>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</si>
  <si>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</si>
  <si>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</si>
  <si>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</si>
  <si>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</si>
  <si>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</si>
  <si>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</si>
  <si>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</si>
  <si>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</si>
  <si>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</si>
  <si>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</si>
  <si>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</si>
  <si>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</si>
  <si>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</si>
  <si>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</si>
  <si>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</si>
  <si>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</si>
  <si>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</si>
  <si>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</si>
  <si>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</si>
  <si>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</si>
  <si>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</si>
  <si>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</si>
  <si>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</si>
  <si>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</si>
  <si>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</si>
  <si>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</si>
  <si>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</si>
  <si>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</si>
  <si>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</si>
  <si>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</si>
  <si>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</si>
  <si>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</si>
  <si>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</si>
  <si>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</si>
  <si>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</si>
  <si>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</si>
  <si>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</si>
  <si>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</si>
  <si>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</si>
  <si>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</si>
  <si>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</si>
  <si>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</si>
  <si>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</si>
  <si>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</si>
  <si>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</si>
  <si>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</si>
  <si>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</si>
  <si>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</si>
  <si>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</si>
  <si>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</si>
  <si>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</si>
  <si>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</si>
  <si>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</si>
  <si>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</si>
  <si>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</si>
  <si>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</si>
  <si>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</si>
  <si>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</si>
  <si>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</si>
  <si>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</si>
  <si>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</si>
  <si>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</si>
  <si>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</si>
  <si>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</si>
  <si>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</si>
  <si>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</si>
  <si>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</si>
  <si>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</si>
  <si>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</si>
  <si>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</si>
  <si>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</si>
  <si>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</si>
  <si>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</si>
  <si>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</si>
  <si>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</si>
  <si>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</si>
  <si>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</si>
  <si>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</si>
  <si>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</si>
  <si>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</si>
  <si>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</si>
  <si>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</si>
  <si>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</si>
  <si>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</si>
  <si>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</si>
  <si>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</si>
  <si>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</si>
  <si>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</si>
  <si>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</si>
  <si>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</si>
  <si>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</si>
  <si>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</si>
  <si>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</si>
  <si>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</si>
  <si>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</si>
  <si>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</si>
  <si>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</si>
  <si>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</si>
  <si>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</si>
  <si>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</si>
  <si>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</si>
  <si>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</si>
  <si>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</si>
  <si>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</si>
  <si>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</si>
  <si>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</si>
  <si>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</si>
  <si>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</si>
  <si>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</si>
  <si>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</si>
  <si>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</si>
  <si>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</si>
  <si>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</si>
  <si>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</si>
  <si>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</si>
  <si>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</si>
  <si>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</si>
  <si>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</si>
  <si>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</si>
  <si>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</si>
  <si>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</si>
  <si>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</si>
  <si>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</si>
  <si>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</si>
  <si>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</si>
  <si>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</si>
  <si>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</si>
  <si>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</si>
  <si>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</si>
  <si>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</si>
  <si>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</si>
  <si>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</si>
  <si>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</si>
  <si>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</si>
  <si>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</si>
  <si>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</si>
  <si>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</si>
  <si>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</si>
  <si>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</si>
  <si>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</si>
  <si>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</si>
  <si>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</si>
  <si>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</si>
  <si>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</si>
  <si>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</si>
  <si>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</si>
  <si>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</si>
  <si>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</si>
  <si>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</si>
  <si>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</si>
  <si>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</si>
  <si>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</si>
  <si>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</si>
  <si>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</si>
  <si>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</si>
  <si>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</si>
  <si>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</si>
  <si>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</si>
  <si>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</si>
  <si>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</si>
  <si>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</si>
  <si>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</si>
  <si>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</si>
  <si>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</si>
  <si>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</si>
  <si>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</si>
  <si>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</si>
  <si>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</si>
  <si>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</si>
  <si>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</si>
  <si>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</si>
  <si>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</si>
  <si>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</si>
  <si>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</si>
  <si>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</si>
  <si>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</si>
  <si>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</si>
  <si>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</si>
  <si>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</si>
  <si>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</si>
  <si>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</si>
  <si>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</si>
  <si>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</si>
  <si>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</si>
  <si>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</si>
  <si>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</si>
  <si>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</si>
  <si>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</si>
  <si>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</si>
  <si>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</si>
  <si>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</si>
  <si>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</si>
  <si>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</si>
  <si>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</si>
  <si>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</si>
  <si>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</si>
  <si>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</si>
  <si>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</si>
  <si>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</si>
  <si>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</si>
  <si>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</si>
  <si>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</si>
  <si>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</si>
  <si>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</si>
  <si>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</si>
  <si>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</si>
  <si>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</si>
  <si>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</si>
  <si>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</si>
  <si>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</si>
  <si>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</si>
  <si>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</si>
  <si>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</si>
  <si>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</si>
  <si>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</si>
  <si>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</si>
  <si>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</si>
  <si>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</si>
  <si>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</si>
  <si>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</si>
  <si>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</si>
  <si>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</si>
  <si>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</si>
  <si>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</si>
  <si>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</si>
  <si>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</si>
  <si>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</si>
  <si>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</si>
  <si>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</si>
  <si>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</si>
  <si>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</si>
  <si>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</si>
  <si>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</si>
  <si>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</si>
  <si>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</si>
  <si>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</si>
  <si>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</si>
  <si>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</si>
  <si>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</si>
  <si>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</si>
  <si>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</si>
  <si>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</si>
  <si>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</si>
  <si>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</si>
  <si>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</si>
  <si>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</si>
  <si>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</si>
  <si>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</si>
  <si>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</si>
  <si>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</si>
  <si>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</si>
  <si>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</si>
  <si>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</si>
  <si>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</si>
  <si>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</si>
  <si>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</si>
  <si>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</si>
  <si>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</si>
  <si>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</si>
  <si>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</si>
  <si>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</si>
  <si>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</si>
  <si>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</si>
  <si>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</si>
  <si>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</si>
  <si>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</si>
  <si>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</si>
  <si>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</si>
  <si>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</si>
  <si>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</si>
  <si>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</si>
  <si>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</si>
  <si>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</si>
  <si>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</si>
  <si>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</si>
  <si>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</si>
  <si>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</si>
  <si>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</si>
  <si>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</si>
  <si>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</si>
  <si>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</si>
  <si>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</si>
  <si>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</si>
  <si>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</si>
  <si>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</si>
  <si>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</si>
  <si>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</si>
  <si>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</si>
  <si>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</si>
  <si>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</si>
  <si>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</si>
  <si>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</si>
  <si>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</si>
  <si>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</si>
  <si>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</si>
  <si>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</si>
  <si>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</si>
  <si>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</si>
  <si>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</si>
  <si>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</si>
  <si>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</si>
  <si>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</si>
  <si>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</si>
  <si>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</si>
  <si>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</si>
  <si>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</si>
  <si>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</si>
  <si>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</si>
  <si>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</si>
  <si>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</si>
  <si>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</si>
  <si>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</si>
  <si>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</si>
  <si>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</si>
  <si>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</si>
  <si>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</si>
  <si>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</si>
  <si>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</si>
  <si>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</si>
  <si>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</si>
  <si>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</si>
  <si>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</si>
  <si>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</si>
  <si>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</si>
  <si>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</si>
  <si>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</si>
  <si>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</si>
  <si>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</si>
  <si>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</si>
  <si>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</si>
  <si>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</si>
  <si>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</si>
  <si>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</si>
  <si>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</si>
  <si>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</si>
  <si>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</si>
  <si>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</si>
  <si>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</si>
  <si>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</si>
  <si>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</si>
  <si>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</si>
  <si>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</si>
  <si>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</si>
  <si>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</si>
  <si>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</si>
  <si>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</si>
  <si>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</si>
  <si>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</si>
  <si>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</si>
  <si>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</si>
  <si>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</si>
  <si>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</si>
  <si>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</si>
  <si>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</si>
  <si>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</si>
  <si>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</si>
  <si>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</si>
  <si>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</si>
  <si>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</si>
  <si>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</si>
  <si>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</si>
  <si>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</si>
  <si>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</si>
  <si>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</si>
  <si>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</si>
  <si>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</si>
  <si>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</si>
  <si>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</si>
  <si>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</si>
  <si>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</si>
  <si>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</si>
  <si>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</si>
  <si>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</si>
  <si>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</si>
  <si>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</si>
  <si>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</si>
  <si>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</si>
  <si>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</si>
  <si>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</si>
  <si>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</si>
  <si>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</si>
  <si>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</si>
  <si>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</si>
  <si>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</si>
  <si>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</si>
  <si>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</si>
  <si>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</si>
  <si>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</si>
  <si>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</si>
  <si>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</si>
  <si>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</si>
  <si>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</si>
  <si>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</si>
  <si>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</si>
  <si>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</si>
  <si>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</si>
  <si>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</si>
  <si>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</si>
  <si>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</si>
  <si>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</si>
  <si>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</si>
  <si>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</si>
  <si>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</si>
  <si>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</si>
  <si>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</si>
  <si>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</si>
  <si>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</si>
  <si>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</si>
  <si>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</si>
  <si>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</si>
  <si>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</si>
  <si>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</si>
  <si>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</si>
  <si>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</si>
  <si>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</si>
  <si>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</si>
  <si>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</si>
  <si>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</si>
  <si>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</si>
  <si>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</si>
  <si>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</si>
  <si>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</si>
  <si>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</si>
  <si>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</si>
  <si>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</si>
  <si>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</si>
  <si>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</si>
  <si>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</si>
  <si>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</si>
  <si>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</si>
  <si>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</si>
  <si>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</si>
  <si>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</si>
  <si>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</si>
  <si>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</si>
  <si>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</si>
  <si>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</si>
  <si>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</si>
  <si>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</si>
  <si>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</si>
  <si>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</si>
  <si>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</si>
  <si>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</si>
  <si>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</si>
  <si>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</si>
  <si>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</si>
  <si>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</si>
  <si>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</si>
  <si>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</si>
  <si>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</si>
  <si>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</si>
  <si>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</si>
  <si>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</si>
  <si>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</si>
  <si>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</si>
  <si>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</si>
  <si>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</si>
  <si>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</si>
  <si>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</si>
  <si>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</si>
  <si>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</si>
  <si>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</si>
  <si>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</si>
  <si>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</si>
  <si>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</si>
  <si>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</si>
  <si>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</si>
  <si>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</si>
  <si>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</si>
  <si>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</si>
  <si>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</si>
  <si>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</si>
  <si>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</si>
  <si>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</si>
  <si>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</si>
  <si>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</si>
  <si>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</si>
  <si>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</si>
  <si>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</si>
  <si>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</si>
  <si>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</si>
  <si>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</si>
  <si>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</si>
  <si>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</si>
  <si>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</si>
  <si>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</si>
  <si>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</si>
  <si>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</si>
  <si>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</si>
  <si>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</si>
  <si>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</si>
  <si>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</si>
  <si>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</si>
  <si>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</si>
  <si>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</si>
  <si>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</si>
  <si>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</si>
  <si>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</si>
  <si>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</si>
  <si>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</si>
  <si>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</si>
  <si>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</si>
  <si>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</si>
  <si>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</si>
  <si>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</si>
  <si>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</si>
  <si>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</si>
  <si>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</si>
  <si>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</si>
  <si>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</si>
  <si>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</si>
  <si>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</si>
  <si>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</si>
  <si>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</si>
  <si>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</si>
  <si>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</si>
  <si>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</si>
  <si>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</si>
  <si>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</si>
  <si>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</si>
  <si>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</si>
  <si>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</si>
  <si>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</si>
  <si>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</si>
  <si>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</si>
  <si>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</si>
  <si>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</si>
  <si>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</si>
  <si>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</si>
  <si>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</si>
  <si>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</si>
  <si>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</si>
  <si>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</si>
  <si>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</si>
  <si>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</si>
  <si>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</si>
  <si>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</si>
  <si>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</si>
  <si>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</si>
  <si>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</si>
  <si>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</si>
  <si>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</si>
  <si>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</si>
  <si>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</si>
  <si>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</si>
  <si>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</si>
  <si>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</si>
  <si>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</si>
  <si>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</si>
  <si>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</si>
  <si>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</si>
  <si>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</si>
  <si>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</si>
  <si>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</si>
  <si>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</si>
  <si>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</si>
  <si>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</si>
  <si>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</si>
  <si>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</si>
  <si>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</si>
  <si>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</si>
  <si>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</si>
  <si>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</si>
  <si>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</si>
  <si>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</si>
  <si>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</si>
  <si>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</si>
  <si>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</si>
  <si>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</si>
  <si>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</si>
  <si>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</si>
  <si>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</si>
  <si>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</si>
  <si>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</si>
  <si>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</si>
  <si>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</si>
  <si>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</si>
  <si>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</si>
  <si>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</si>
  <si>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</si>
  <si>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</si>
  <si>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</si>
  <si>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</si>
  <si>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</si>
  <si>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</si>
  <si>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</si>
  <si>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</si>
  <si>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</si>
  <si>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</si>
  <si>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</si>
  <si>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</si>
  <si>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</si>
  <si>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</si>
  <si>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</si>
  <si>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</si>
  <si>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</si>
  <si>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</si>
  <si>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</si>
  <si>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</si>
  <si>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</si>
  <si>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</si>
  <si>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</si>
  <si>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</si>
  <si>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</si>
  <si>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</si>
  <si>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</si>
  <si>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</si>
  <si>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</si>
  <si>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</si>
  <si>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</si>
  <si>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</si>
  <si>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</si>
  <si>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</si>
  <si>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</si>
  <si>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</si>
  <si>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</si>
  <si>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</si>
  <si>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</si>
  <si>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</si>
  <si>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</si>
  <si>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</si>
  <si>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</si>
  <si>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</si>
  <si>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</si>
  <si>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</si>
  <si>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</si>
  <si>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</si>
  <si>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</si>
  <si>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</si>
  <si>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</si>
  <si>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</si>
  <si>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</si>
  <si>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</si>
  <si>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</si>
  <si>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</si>
  <si>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</si>
  <si>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</si>
  <si>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</si>
  <si>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</si>
  <si>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</si>
  <si>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</si>
  <si>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</si>
  <si>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</si>
  <si>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</si>
  <si>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</si>
  <si>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</si>
  <si>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</si>
  <si>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</si>
  <si>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</si>
  <si>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</si>
  <si>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</si>
  <si>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</si>
  <si>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</si>
  <si>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</si>
  <si>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</si>
  <si>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</si>
  <si>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</si>
  <si>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</si>
  <si>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</si>
  <si>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</si>
  <si>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</si>
  <si>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</si>
  <si>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</si>
  <si>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</si>
  <si>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</si>
  <si>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</si>
  <si>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</si>
  <si>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</si>
  <si>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</si>
  <si>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</si>
  <si>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</si>
  <si>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</si>
  <si>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</si>
  <si>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</si>
  <si>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</si>
  <si>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</si>
  <si>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</si>
  <si>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</si>
  <si>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</si>
  <si>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</si>
  <si>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</si>
  <si>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</si>
  <si>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</si>
  <si>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</si>
  <si>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</si>
  <si>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</si>
  <si>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</si>
  <si>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</si>
  <si>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</si>
  <si>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</si>
  <si>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</si>
  <si>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</si>
  <si>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</si>
  <si>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</si>
  <si>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</si>
  <si>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</si>
  <si>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</si>
  <si>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</si>
  <si>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</si>
  <si>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</si>
  <si>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</si>
  <si>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</si>
  <si>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</si>
  <si>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</si>
  <si>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</si>
  <si>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</si>
  <si>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</si>
  <si>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</si>
  <si>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</si>
  <si>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</si>
  <si>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</si>
  <si>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</si>
  <si>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</si>
  <si>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</si>
  <si>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</si>
  <si>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</si>
  <si>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</si>
  <si>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</si>
  <si>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</si>
  <si>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</si>
  <si>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</si>
  <si>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</si>
  <si>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</si>
  <si>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</si>
  <si>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</si>
  <si>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</si>
  <si>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</si>
  <si>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</si>
  <si>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</si>
  <si>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</si>
  <si>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</si>
  <si>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</si>
  <si>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</si>
  <si>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</si>
  <si>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</si>
  <si>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</si>
  <si>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</si>
  <si>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</si>
  <si>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</si>
  <si>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</si>
  <si>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</si>
  <si>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</si>
  <si>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</si>
  <si>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</si>
  <si>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</si>
  <si>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</si>
  <si>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</si>
  <si>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</si>
  <si>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</si>
  <si>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</si>
  <si>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</si>
  <si>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</si>
  <si>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</si>
  <si>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</si>
  <si>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</si>
  <si>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</si>
  <si>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</si>
  <si>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</si>
  <si>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</si>
  <si>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</si>
  <si>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</si>
  <si>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</si>
  <si>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</si>
  <si>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</si>
  <si>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</si>
  <si>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</si>
  <si>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</si>
  <si>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</si>
  <si>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</si>
  <si>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</si>
  <si>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</si>
  <si>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</si>
  <si>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</si>
  <si>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</si>
  <si>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</si>
  <si>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</si>
  <si>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</si>
  <si>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</si>
  <si>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</si>
  <si>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</si>
  <si>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</si>
  <si>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</si>
  <si>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</si>
  <si>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</si>
  <si>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</si>
  <si>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</si>
  <si>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</si>
  <si>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</si>
  <si>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</si>
  <si>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</si>
  <si>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</si>
  <si>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</si>
  <si>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</si>
  <si>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</si>
  <si>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</si>
  <si>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</si>
  <si>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</si>
  <si>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</si>
  <si>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</si>
  <si>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</si>
  <si>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</si>
  <si>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</si>
  <si>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</si>
  <si>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</si>
  <si>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</si>
  <si>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</si>
  <si>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</si>
  <si>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</si>
  <si>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</si>
  <si>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</si>
  <si>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</si>
  <si>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</si>
  <si>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</si>
  <si>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</si>
  <si>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</si>
  <si>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</si>
  <si>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</si>
  <si>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</si>
  <si>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</si>
  <si>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</si>
  <si>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</si>
  <si>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</si>
  <si>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</si>
  <si>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</si>
  <si>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</si>
  <si>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</si>
  <si>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</si>
  <si>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</si>
  <si>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</si>
  <si>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</si>
  <si>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</si>
  <si>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</si>
  <si>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</si>
  <si>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</si>
  <si>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</si>
  <si>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</si>
  <si>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</si>
  <si>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</si>
  <si>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</si>
  <si>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</si>
  <si>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</si>
  <si>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</si>
  <si>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</si>
  <si>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</si>
  <si>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</si>
  <si>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</si>
  <si>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</si>
  <si>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</si>
  <si>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</si>
  <si>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</si>
  <si>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</si>
  <si>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</si>
  <si>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</si>
  <si>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</si>
  <si>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</si>
  <si>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</si>
  <si>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</si>
  <si>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</si>
  <si>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</si>
  <si>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</si>
  <si>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</si>
  <si>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</si>
  <si>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</si>
  <si>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</si>
  <si>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</si>
  <si>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</si>
  <si>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</si>
  <si>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</si>
  <si>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</si>
  <si>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</si>
  <si>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</si>
  <si>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</si>
  <si>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</si>
  <si>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</si>
  <si>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</si>
  <si>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</si>
  <si>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</si>
  <si>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</si>
  <si>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</si>
  <si>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</si>
  <si>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</si>
  <si>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</si>
  <si>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</si>
  <si>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</si>
  <si>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</si>
  <si>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</si>
  <si>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</si>
  <si>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</si>
  <si>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</si>
  <si>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</si>
  <si>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</si>
  <si>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</si>
  <si>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</si>
  <si>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</si>
  <si>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</si>
  <si>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</si>
  <si>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</si>
  <si>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</si>
  <si>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</si>
  <si>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</si>
  <si>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</si>
  <si>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</si>
  <si>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</si>
  <si>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</si>
  <si>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</si>
  <si>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</si>
  <si>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</si>
  <si>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</si>
  <si>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</si>
  <si>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</si>
  <si>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</si>
  <si>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</si>
  <si>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</si>
  <si>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</si>
  <si>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</si>
  <si>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</si>
  <si>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</si>
  <si>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</si>
  <si>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</si>
  <si>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</si>
  <si>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</si>
  <si>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</si>
  <si>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</si>
  <si>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</si>
  <si>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</si>
  <si>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</si>
  <si>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</si>
  <si>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</si>
  <si>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</si>
  <si>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</si>
  <si>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</si>
  <si>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</si>
  <si>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</si>
  <si>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</si>
  <si>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</si>
  <si>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</si>
  <si>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</si>
  <si>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</si>
  <si>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</si>
  <si>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</si>
  <si>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</si>
  <si>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</si>
  <si>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</si>
  <si>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</si>
  <si>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</si>
  <si>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</si>
  <si>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</si>
  <si>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</si>
  <si>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</si>
  <si>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</si>
  <si>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</si>
  <si>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</si>
  <si>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</si>
  <si>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</si>
  <si>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</si>
  <si>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</si>
  <si>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</si>
  <si>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</si>
  <si>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</si>
  <si>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</si>
  <si>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</si>
  <si>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</si>
  <si>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</si>
  <si>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</si>
  <si>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</si>
  <si>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</si>
  <si>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</si>
  <si>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</si>
  <si>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</si>
  <si>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</si>
  <si>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</si>
  <si>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</si>
  <si>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</si>
  <si>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</si>
  <si>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</si>
  <si>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</si>
  <si>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</si>
  <si>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</si>
  <si>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</si>
  <si>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</si>
  <si>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</si>
  <si>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</si>
  <si>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</si>
  <si>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</si>
  <si>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</si>
  <si>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</si>
  <si>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</si>
  <si>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</si>
  <si>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</si>
  <si>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</si>
  <si>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</si>
  <si>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</si>
  <si>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</si>
  <si>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</si>
  <si>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</si>
  <si>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</si>
  <si>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</si>
  <si>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</si>
  <si>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</si>
  <si>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</si>
  <si>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</si>
  <si>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</si>
  <si>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</si>
  <si>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</si>
  <si>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</si>
  <si>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</si>
  <si>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</si>
  <si>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</si>
  <si>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</si>
  <si>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</si>
  <si>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</si>
  <si>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</si>
  <si>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</si>
  <si>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</si>
  <si>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</si>
  <si>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</si>
  <si>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</si>
  <si>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</si>
  <si>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</si>
  <si>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</si>
  <si>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</si>
  <si>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</si>
  <si>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</si>
  <si>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</si>
  <si>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</si>
  <si>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</si>
  <si>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</si>
  <si>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</si>
  <si>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</si>
  <si>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</si>
  <si>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</si>
  <si>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</si>
  <si>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</si>
  <si>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</si>
  <si>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</si>
  <si>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</si>
  <si>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</si>
  <si>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</si>
  <si>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</si>
  <si>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</si>
  <si>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</si>
  <si>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</si>
  <si>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</si>
  <si>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</si>
  <si>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</si>
  <si>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</si>
  <si>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</si>
  <si>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</si>
  <si>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</si>
  <si>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</si>
  <si>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</si>
  <si>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</si>
  <si>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</si>
  <si>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</si>
  <si>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</si>
  <si>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</si>
  <si>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</si>
  <si>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</si>
  <si>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</si>
  <si>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</si>
  <si>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</si>
  <si>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</si>
  <si>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</si>
  <si>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</si>
  <si>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</si>
  <si>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</si>
  <si>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</si>
  <si>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</si>
  <si>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</si>
  <si>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</si>
  <si>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</si>
  <si>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</si>
  <si>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</si>
  <si>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</si>
  <si>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</si>
  <si>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</si>
  <si>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</si>
  <si>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</si>
  <si>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</si>
  <si>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</si>
  <si>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</si>
  <si>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</si>
  <si>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</si>
  <si>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</si>
  <si>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</si>
  <si>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</si>
  <si>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</si>
  <si>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</si>
  <si>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</si>
  <si>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</si>
  <si>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</si>
  <si>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</si>
  <si>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</si>
  <si>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</si>
  <si>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</si>
  <si>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</si>
  <si>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</si>
  <si>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</si>
  <si>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</si>
  <si>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</si>
  <si>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</si>
  <si>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</si>
  <si>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</si>
  <si>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</si>
  <si>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</si>
  <si>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</si>
  <si>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</si>
  <si>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</si>
  <si>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</si>
  <si>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</si>
  <si>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</si>
  <si>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</si>
  <si>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</si>
  <si>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</si>
  <si>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</si>
  <si>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</si>
  <si>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</si>
  <si>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</si>
  <si>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</si>
  <si>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</si>
  <si>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</si>
  <si>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</si>
  <si>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</si>
  <si>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</si>
  <si>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</si>
  <si>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</si>
  <si>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</si>
  <si>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</si>
  <si>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</si>
  <si>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</si>
  <si>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</si>
  <si>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</si>
  <si>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</si>
  <si>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</si>
  <si>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</si>
  <si>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</si>
  <si>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</si>
  <si>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</si>
  <si>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</si>
  <si>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</si>
  <si>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</si>
  <si>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</si>
  <si>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</si>
  <si>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</si>
  <si>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</si>
  <si>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</si>
  <si>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</si>
  <si>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</si>
  <si>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</si>
  <si>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</si>
  <si>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</si>
  <si>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</si>
  <si>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</si>
  <si>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</si>
  <si>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</si>
  <si>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</si>
  <si>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</si>
  <si>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</si>
  <si>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</si>
  <si>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</si>
  <si>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</si>
  <si>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</si>
  <si>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</si>
  <si>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</si>
  <si>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</si>
  <si>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</si>
  <si>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</si>
  <si>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</si>
  <si>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</si>
  <si>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</si>
  <si>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</si>
  <si>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</si>
  <si>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</si>
  <si>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</si>
  <si>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</si>
  <si>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</si>
  <si>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</si>
  <si>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</si>
  <si>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</si>
  <si>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</si>
  <si>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</si>
  <si>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</si>
  <si>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</si>
  <si>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</si>
  <si>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</si>
  <si>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</si>
  <si>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</si>
  <si>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</si>
  <si>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</si>
  <si>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</si>
  <si>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</si>
  <si>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</si>
  <si>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</si>
  <si>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</si>
  <si>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</si>
  <si>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</si>
  <si>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</si>
  <si>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</si>
  <si>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</si>
  <si>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</si>
  <si>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</si>
  <si>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</si>
  <si>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</si>
  <si>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</si>
  <si>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</si>
  <si>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</si>
  <si>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</si>
  <si>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</si>
  <si>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</si>
  <si>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</si>
  <si>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</si>
  <si>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</si>
  <si>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</si>
  <si>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</si>
  <si>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</si>
  <si>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</si>
  <si>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</si>
  <si>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</si>
  <si>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</si>
  <si>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</si>
  <si>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</si>
  <si>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</si>
  <si>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</si>
  <si>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</si>
  <si>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</si>
  <si>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</si>
  <si>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</si>
  <si>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</si>
  <si>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</si>
  <si>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</si>
  <si>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</si>
  <si>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</si>
  <si>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</si>
  <si>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</si>
  <si>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</si>
  <si>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</si>
  <si>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</si>
  <si>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</si>
  <si>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</si>
  <si>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</si>
  <si>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</si>
  <si>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</si>
  <si>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</si>
  <si>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</si>
  <si>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</si>
  <si>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</si>
  <si>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</si>
  <si>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</si>
  <si>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</si>
  <si>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</si>
  <si>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</si>
  <si>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</si>
  <si>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</si>
  <si>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</si>
  <si>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</si>
  <si>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</si>
  <si>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</si>
  <si>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</si>
  <si>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</si>
  <si>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</si>
  <si>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</si>
  <si>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</si>
  <si>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</si>
  <si>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</si>
  <si>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</si>
  <si>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</si>
  <si>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</si>
  <si>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</si>
  <si>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</si>
  <si>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</si>
  <si>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</si>
  <si>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</si>
  <si>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</si>
  <si>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</si>
  <si>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</si>
  <si>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</si>
  <si>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</si>
  <si>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</si>
  <si>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</si>
  <si>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</si>
  <si>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</si>
  <si>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</si>
  <si>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</si>
  <si>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</si>
  <si>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</si>
  <si>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</si>
  <si>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</si>
  <si>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</si>
  <si>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</si>
  <si>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</si>
  <si>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</si>
  <si>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</si>
  <si>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</si>
  <si>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</si>
  <si>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</si>
  <si>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</si>
  <si>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</si>
  <si>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</si>
  <si>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</si>
  <si>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</si>
  <si>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</si>
  <si>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</si>
  <si>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</si>
  <si>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</si>
  <si>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</si>
  <si>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</si>
  <si>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</si>
  <si>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</si>
  <si>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</si>
  <si>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</si>
  <si>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</si>
  <si>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</si>
  <si>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</si>
  <si>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</si>
  <si>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</si>
  <si>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</si>
  <si>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</si>
  <si>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</si>
  <si>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</si>
  <si>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</si>
  <si>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</si>
  <si>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</si>
  <si>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</si>
  <si>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</si>
  <si>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</si>
  <si>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</si>
  <si>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</si>
  <si>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</si>
  <si>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</si>
  <si>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</si>
  <si>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</si>
  <si>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</si>
  <si>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</si>
  <si>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</si>
  <si>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</si>
  <si>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</si>
  <si>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</si>
  <si>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</si>
  <si>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</si>
  <si>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</si>
  <si>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</si>
  <si>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</si>
  <si>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</si>
  <si>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</si>
  <si>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</si>
  <si>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</si>
  <si>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</si>
  <si>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</si>
  <si>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</si>
  <si>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</si>
  <si>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</si>
  <si>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</si>
  <si>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</si>
  <si>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</si>
  <si>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</si>
  <si>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</si>
  <si>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</si>
  <si>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</si>
  <si>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</si>
  <si>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</si>
  <si>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</si>
  <si>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</si>
  <si>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</si>
  <si>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</si>
  <si>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</si>
  <si>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</si>
  <si>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</si>
  <si>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</si>
  <si>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</si>
  <si>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</si>
  <si>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</si>
  <si>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</si>
  <si>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</si>
  <si>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</si>
  <si>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</si>
  <si>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</si>
  <si>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</si>
  <si>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</si>
  <si>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</si>
  <si>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</si>
  <si>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</si>
  <si>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</si>
  <si>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</si>
  <si>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</si>
  <si>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</si>
  <si>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</si>
  <si>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</si>
  <si>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</si>
  <si>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</si>
  <si>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</si>
  <si>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</si>
  <si>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</si>
  <si>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</si>
  <si>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</si>
  <si>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</si>
  <si>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</si>
  <si>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</si>
  <si>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</si>
  <si>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</si>
  <si>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</si>
  <si>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</si>
  <si>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</si>
  <si>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</si>
  <si>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</si>
  <si>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</si>
  <si>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</si>
  <si>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</si>
  <si>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</si>
  <si>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</si>
  <si>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</si>
  <si>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</si>
  <si>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</si>
  <si>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</si>
  <si>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</si>
  <si>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</si>
  <si>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</si>
  <si>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</si>
  <si>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</si>
  <si>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</si>
  <si>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</si>
  <si>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</si>
  <si>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</si>
  <si>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</si>
  <si>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</si>
  <si>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</si>
  <si>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</si>
  <si>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</si>
  <si>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</si>
  <si>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</si>
  <si>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</si>
  <si>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</si>
  <si>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</si>
  <si>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</si>
  <si>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</si>
  <si>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</si>
  <si>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</si>
  <si>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</si>
  <si>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</si>
  <si>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</si>
  <si>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</si>
  <si>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</si>
  <si>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</si>
  <si>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</si>
  <si>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</si>
  <si>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</si>
  <si>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</si>
  <si>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</si>
  <si>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</si>
  <si>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</si>
  <si>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</si>
  <si>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</si>
  <si>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</si>
  <si>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</si>
  <si>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</si>
  <si>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</si>
  <si>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</si>
  <si>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</si>
  <si>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</si>
  <si>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</si>
  <si>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</si>
  <si>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</si>
  <si>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</si>
  <si>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</si>
  <si>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</si>
  <si>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</si>
  <si>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</si>
  <si>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</si>
  <si>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</si>
  <si>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</si>
  <si>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</si>
  <si>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</si>
  <si>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</si>
  <si>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</si>
  <si>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</si>
  <si>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</si>
  <si>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</si>
  <si>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</si>
  <si>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</si>
  <si>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</si>
  <si>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</si>
  <si>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</si>
  <si>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</si>
  <si>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</si>
  <si>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</si>
  <si>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</si>
  <si>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</si>
  <si>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</si>
  <si>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</si>
  <si>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</si>
  <si>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</si>
  <si>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</si>
  <si>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</si>
  <si>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</si>
  <si>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</si>
  <si>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</si>
  <si>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</si>
  <si>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</si>
  <si>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</si>
  <si>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</si>
  <si>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</si>
  <si>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</si>
  <si>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</si>
  <si>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</si>
  <si>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</si>
  <si>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</si>
  <si>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</si>
  <si>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</si>
  <si>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</si>
  <si>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</si>
  <si>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</si>
  <si>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</si>
  <si>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</si>
  <si>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</si>
  <si>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</si>
  <si>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</si>
  <si>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</si>
  <si>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</si>
  <si>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</si>
  <si>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</si>
  <si>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</si>
  <si>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</si>
  <si>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</si>
  <si>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</si>
  <si>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</si>
  <si>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</si>
  <si>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</si>
  <si>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</si>
  <si>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</si>
  <si>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</si>
  <si>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</si>
  <si>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</si>
  <si>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</si>
  <si>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</si>
  <si>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</si>
  <si>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</si>
  <si>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</si>
  <si>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</si>
  <si>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</si>
  <si>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</si>
  <si>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</si>
  <si>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</si>
  <si>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</si>
  <si>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</si>
  <si>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</si>
  <si>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</si>
  <si>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</si>
  <si>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</si>
  <si>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</si>
  <si>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</si>
  <si>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</si>
  <si>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</si>
  <si>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</si>
  <si>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</si>
  <si>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</si>
  <si>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</si>
  <si>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</si>
  <si>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</si>
  <si>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</si>
  <si>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</si>
  <si>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</si>
  <si>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</si>
  <si>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</si>
  <si>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</si>
  <si>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</si>
  <si>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</si>
  <si>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</si>
  <si>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</si>
  <si>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</si>
  <si>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</si>
  <si>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</si>
  <si>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</si>
  <si>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</si>
  <si>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</si>
  <si>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</si>
  <si>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</si>
  <si>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</si>
  <si>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</si>
  <si>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</si>
  <si>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</si>
  <si>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</si>
  <si>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</si>
  <si>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</si>
  <si>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</si>
  <si>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</si>
  <si>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</si>
  <si>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</si>
  <si>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</si>
  <si>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</si>
  <si>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</si>
  <si>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</si>
  <si>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</si>
  <si>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</si>
  <si>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</si>
  <si>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</si>
  <si>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</si>
  <si>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</si>
  <si>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</si>
  <si>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</si>
  <si>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</si>
  <si>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</si>
  <si>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</si>
  <si>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</si>
  <si>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</si>
  <si>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</si>
  <si>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</si>
  <si>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</si>
  <si>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</si>
  <si>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</si>
  <si>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</si>
  <si>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</si>
  <si>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</si>
  <si>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</si>
  <si>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</si>
  <si>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</si>
  <si>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</si>
  <si>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</si>
  <si>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</si>
  <si>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</si>
  <si>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</si>
  <si>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</si>
  <si>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</si>
  <si>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</si>
  <si>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</si>
  <si>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</si>
  <si>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</si>
  <si>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</si>
  <si>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</si>
  <si>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</si>
  <si>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</si>
  <si>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</si>
  <si>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</si>
  <si>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</si>
  <si>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</si>
  <si>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</si>
  <si>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</si>
  <si>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</si>
  <si>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</si>
  <si>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</si>
  <si>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</si>
  <si>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</si>
  <si>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</si>
  <si>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</si>
  <si>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</si>
  <si>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</si>
  <si>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</si>
  <si>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</si>
  <si>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</si>
  <si>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</si>
  <si>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</si>
  <si>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</si>
  <si>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</si>
  <si>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</si>
  <si>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</si>
  <si>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</si>
  <si>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</si>
  <si>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</si>
  <si>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</si>
  <si>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</si>
  <si>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</si>
  <si>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</si>
  <si>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</si>
  <si>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</si>
  <si>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</si>
  <si>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</si>
  <si>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</si>
  <si>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</si>
  <si>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</si>
  <si>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</si>
  <si>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</si>
  <si>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</si>
  <si>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</si>
  <si>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</si>
  <si>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</si>
  <si>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</si>
  <si>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</si>
  <si>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</si>
  <si>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</si>
  <si>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</si>
  <si>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</si>
  <si>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</si>
  <si>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</si>
  <si>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</si>
  <si>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</si>
  <si>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</si>
  <si>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</si>
  <si>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</si>
  <si>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</si>
  <si>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</si>
  <si>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</si>
  <si>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</si>
  <si>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</si>
  <si>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</si>
  <si>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</si>
  <si>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</si>
  <si>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</si>
  <si>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</si>
  <si>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</si>
  <si>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</si>
  <si>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</si>
  <si>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</si>
  <si>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</si>
  <si>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</si>
  <si>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</si>
  <si>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</si>
  <si>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</si>
  <si>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</si>
  <si>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</si>
  <si>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</si>
  <si>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</si>
  <si>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</si>
  <si>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</si>
  <si>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</si>
  <si>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</si>
  <si>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</si>
  <si>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</si>
  <si>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</si>
  <si>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</si>
  <si>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</si>
  <si>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</si>
  <si>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</si>
  <si>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</si>
  <si>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</si>
  <si>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</si>
  <si>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</si>
  <si>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</si>
  <si>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</si>
  <si>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</si>
  <si>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</si>
  <si>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</si>
  <si>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</si>
  <si>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</si>
  <si>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</si>
  <si>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</si>
  <si>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</si>
  <si>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</si>
  <si>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</si>
  <si>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</si>
  <si>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</si>
  <si>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</si>
  <si>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</si>
  <si>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</si>
  <si>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</si>
  <si>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</si>
  <si>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</si>
  <si>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</si>
  <si>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</si>
  <si>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</si>
  <si>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</si>
  <si>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</si>
  <si>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</si>
  <si>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</si>
  <si>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</si>
  <si>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</si>
  <si>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</si>
  <si>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</si>
  <si>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</si>
  <si>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</si>
  <si>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</si>
  <si>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</si>
  <si>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</si>
  <si>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</si>
  <si>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</si>
  <si>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</si>
  <si>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</si>
  <si>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</si>
  <si>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</si>
  <si>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</si>
  <si>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</si>
  <si>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</si>
  <si>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</si>
  <si>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</si>
  <si>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</si>
  <si>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</si>
  <si>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</si>
  <si>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</si>
  <si>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</si>
  <si>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</si>
  <si>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</si>
  <si>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</si>
  <si>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</si>
  <si>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</si>
  <si>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</si>
  <si>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</si>
  <si>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</si>
  <si>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</si>
  <si>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</si>
  <si>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</si>
  <si>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</si>
  <si>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</si>
  <si>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</si>
  <si>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</si>
  <si>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</si>
  <si>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</si>
  <si>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</si>
  <si>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</si>
  <si>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</si>
  <si>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</si>
  <si>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</si>
  <si>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</si>
  <si>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</si>
  <si>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</si>
  <si>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</si>
  <si>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</si>
  <si>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</si>
  <si>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</si>
  <si>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</si>
  <si>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</si>
  <si>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</si>
  <si>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</si>
  <si>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</si>
  <si>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</si>
  <si>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</si>
  <si>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</si>
  <si>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</si>
  <si>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</si>
  <si>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</si>
  <si>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</si>
  <si>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</si>
  <si>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</si>
  <si>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</si>
  <si>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</si>
  <si>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</si>
  <si>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</si>
  <si>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</si>
  <si>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</si>
  <si>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</si>
  <si>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</si>
  <si>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</si>
  <si>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</si>
  <si>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</si>
  <si>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</si>
  <si>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</si>
  <si>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</si>
  <si>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</si>
  <si>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</si>
  <si>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</si>
  <si>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</si>
  <si>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</si>
  <si>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</si>
  <si>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</si>
  <si>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</si>
  <si>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</si>
  <si>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</si>
  <si>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</si>
  <si>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</si>
  <si>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</si>
  <si>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</si>
  <si>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</si>
  <si>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</si>
  <si>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</si>
  <si>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</si>
  <si>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</si>
  <si>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</si>
  <si>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</si>
  <si>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</si>
  <si>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</si>
  <si>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</si>
  <si>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</si>
  <si>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</si>
  <si>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</si>
  <si>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</si>
  <si>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</si>
  <si>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</si>
  <si>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</si>
  <si>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</si>
  <si>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</si>
  <si>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</si>
  <si>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</si>
  <si>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</si>
  <si>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</si>
  <si>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</si>
  <si>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</si>
  <si>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</si>
  <si>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</si>
  <si>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</si>
  <si>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</si>
  <si>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</si>
  <si>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</si>
  <si>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</si>
  <si>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</si>
  <si>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</si>
  <si>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</si>
  <si>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</si>
  <si>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</si>
  <si>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</si>
  <si>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</si>
  <si>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</si>
  <si>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</si>
  <si>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</si>
  <si>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</si>
  <si>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</si>
  <si>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</si>
  <si>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</si>
  <si>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</si>
  <si>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</si>
  <si>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</si>
  <si>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</si>
  <si>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</si>
  <si>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</si>
  <si>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</si>
  <si>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</si>
  <si>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</si>
  <si>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</si>
  <si>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</si>
  <si>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</si>
  <si>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</si>
  <si>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</si>
  <si>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</si>
  <si>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</si>
  <si>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</si>
  <si>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</si>
  <si>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</si>
  <si>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</si>
  <si>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</si>
  <si>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</si>
  <si>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</si>
  <si>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</si>
  <si>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</si>
  <si>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</si>
  <si>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</si>
  <si>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</si>
  <si>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</si>
  <si>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</si>
  <si>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</si>
  <si>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</si>
  <si>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</si>
  <si>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</si>
  <si>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</si>
  <si>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</si>
  <si>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</si>
  <si>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</si>
  <si>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</si>
  <si>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</si>
  <si>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</si>
  <si>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</si>
  <si>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</si>
  <si>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</si>
  <si>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</si>
  <si>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</si>
  <si>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</si>
  <si>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</si>
  <si>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</si>
  <si>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</si>
  <si>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</si>
  <si>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</si>
  <si>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</si>
  <si>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</si>
  <si>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</si>
  <si>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</si>
  <si>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</si>
  <si>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</si>
  <si>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</si>
  <si>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</si>
  <si>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</si>
  <si>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</si>
  <si>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</si>
  <si>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</si>
  <si>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</si>
  <si>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</si>
  <si>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</si>
  <si>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</si>
  <si>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</si>
  <si>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</si>
  <si>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</si>
  <si>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</si>
  <si>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</si>
  <si>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</si>
  <si>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</si>
  <si>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</si>
  <si>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</si>
  <si>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</si>
  <si>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</si>
  <si>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</si>
  <si>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</si>
  <si>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</si>
  <si>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</si>
  <si>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</si>
  <si>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</si>
  <si>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</si>
  <si>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</si>
  <si>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</si>
  <si>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</si>
  <si>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</si>
  <si>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</si>
  <si>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</si>
  <si>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</si>
  <si>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</si>
  <si>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</si>
  <si>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</si>
  <si>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</si>
  <si>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</si>
  <si>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</si>
  <si>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</si>
  <si>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</si>
  <si>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</si>
  <si>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</si>
  <si>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</si>
  <si>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</si>
  <si>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</si>
  <si>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</si>
  <si>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</si>
  <si>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</si>
  <si>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</si>
  <si>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</si>
  <si>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</si>
  <si>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</si>
  <si>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</si>
  <si>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</si>
  <si>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</si>
  <si>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</si>
  <si>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</si>
  <si>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</si>
  <si>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</si>
  <si>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</si>
  <si>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</si>
  <si>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</si>
  <si>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</si>
  <si>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</si>
  <si>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</si>
  <si>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</si>
  <si>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</si>
  <si>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</si>
  <si>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</si>
  <si>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</si>
  <si>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</si>
  <si>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</si>
  <si>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</si>
  <si>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</si>
  <si>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</si>
  <si>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</si>
  <si>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</si>
  <si>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</si>
  <si>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</si>
  <si>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</si>
  <si>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</si>
  <si>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</si>
  <si>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</si>
  <si>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</si>
  <si>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</si>
  <si>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</si>
  <si>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</si>
  <si>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</si>
  <si>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</si>
  <si>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</si>
  <si>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</si>
  <si>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</si>
  <si>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</si>
  <si>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</si>
  <si>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</si>
  <si>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</si>
  <si>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</si>
  <si>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</si>
  <si>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</si>
  <si>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</si>
  <si>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</si>
  <si>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</si>
  <si>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</si>
  <si>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</si>
  <si>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</si>
  <si>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</si>
  <si>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</si>
  <si>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</si>
  <si>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</si>
  <si>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</si>
  <si>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</si>
  <si>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</si>
  <si>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</si>
  <si>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</si>
  <si>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</si>
  <si>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</si>
  <si>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</si>
  <si>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</si>
  <si>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</si>
  <si>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</si>
  <si>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</si>
  <si>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</si>
  <si>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</si>
  <si>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</si>
  <si>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</si>
  <si>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</si>
  <si>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</si>
  <si>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</si>
  <si>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</si>
  <si>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</si>
  <si>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</si>
  <si>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</si>
  <si>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</si>
  <si>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</si>
  <si>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</si>
  <si>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</si>
  <si>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</si>
  <si>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</si>
  <si>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</si>
  <si>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</si>
  <si>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</si>
  <si>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</si>
  <si>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</si>
  <si>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</si>
  <si>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</si>
  <si>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</si>
  <si>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</si>
  <si>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</si>
  <si>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</si>
  <si>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</si>
  <si>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</si>
  <si>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</si>
  <si>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</si>
  <si>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</si>
  <si>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</si>
  <si>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</si>
  <si>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</si>
  <si>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</si>
  <si>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</si>
  <si>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</si>
  <si>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</si>
  <si>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</si>
  <si>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</si>
  <si>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</si>
  <si>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</si>
  <si>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</si>
  <si>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</si>
  <si>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</si>
  <si>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</si>
  <si>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</si>
  <si>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</si>
  <si>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</si>
  <si>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</si>
  <si>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</si>
  <si>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</si>
  <si>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</si>
  <si>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</si>
  <si>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</si>
  <si>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</si>
  <si>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</si>
  <si>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</si>
  <si>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</si>
  <si>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</si>
  <si>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</si>
  <si>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</si>
  <si>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</si>
  <si>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</si>
  <si>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</si>
  <si>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</si>
  <si>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</si>
  <si>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</si>
  <si>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</si>
  <si>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</si>
  <si>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</si>
  <si>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</si>
  <si>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</si>
  <si>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</si>
  <si>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</si>
  <si>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</si>
  <si>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</si>
  <si>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</si>
  <si>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</si>
  <si>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</si>
  <si>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</si>
  <si>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</si>
  <si>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</si>
  <si>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</si>
  <si>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</si>
  <si>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</si>
  <si>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</si>
  <si>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</si>
  <si>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</si>
  <si>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</si>
  <si>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</si>
  <si>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</si>
  <si>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</si>
  <si>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</si>
  <si>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</si>
  <si>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</si>
  <si>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</si>
  <si>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</si>
  <si>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</si>
  <si>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</si>
  <si>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</si>
  <si>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</si>
  <si>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</si>
  <si>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</si>
  <si>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</si>
  <si>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</si>
  <si>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</si>
  <si>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</si>
  <si>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</si>
  <si>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</si>
  <si>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</si>
  <si>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</si>
  <si>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</si>
  <si>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</si>
  <si>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</si>
  <si>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</si>
  <si>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</si>
  <si>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</si>
  <si>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</si>
  <si>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</si>
  <si>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</si>
  <si>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</si>
  <si>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</si>
  <si>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</si>
  <si>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</si>
  <si>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</si>
  <si>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</si>
  <si>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</si>
  <si>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</si>
  <si>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</si>
  <si>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</si>
  <si>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</si>
  <si>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</si>
  <si>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</si>
  <si>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</si>
  <si>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</si>
  <si>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</si>
  <si>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</si>
  <si>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</si>
  <si>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</si>
  <si>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</si>
  <si>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</si>
  <si>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</si>
  <si>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</si>
  <si>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</si>
  <si>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</si>
  <si>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</si>
  <si>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</si>
  <si>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</si>
  <si>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</si>
  <si>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</si>
  <si>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</si>
  <si>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</si>
  <si>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</si>
  <si>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</si>
  <si>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</si>
  <si>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</si>
  <si>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</si>
  <si>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</si>
  <si>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</si>
  <si>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</si>
  <si>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</si>
  <si>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</si>
  <si>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</si>
  <si>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</si>
  <si>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</si>
  <si>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</si>
  <si>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</si>
  <si>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</si>
  <si>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</si>
  <si>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</si>
  <si>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</si>
  <si>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</si>
  <si>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</si>
  <si>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</si>
  <si>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</si>
  <si>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</si>
  <si>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</si>
  <si>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</si>
  <si>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</si>
  <si>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</si>
  <si>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</si>
  <si>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</si>
  <si>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</si>
  <si>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</si>
  <si>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</si>
  <si>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</si>
  <si>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</si>
  <si>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</si>
  <si>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</si>
  <si>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</si>
  <si>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</si>
  <si>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</si>
  <si>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</si>
  <si>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</si>
  <si>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</si>
  <si>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</si>
  <si>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</si>
  <si>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</si>
  <si>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</si>
  <si>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</si>
  <si>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</si>
  <si>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</si>
  <si>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</si>
  <si>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</si>
  <si>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</si>
  <si>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</si>
  <si>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</si>
  <si>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</si>
  <si>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</si>
  <si>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</si>
  <si>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</si>
  <si>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</si>
  <si>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</si>
  <si>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</si>
  <si>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</si>
  <si>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</si>
  <si>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</si>
  <si>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</si>
  <si>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</si>
  <si>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</si>
  <si>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</si>
  <si>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</si>
  <si>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</si>
  <si>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</si>
  <si>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</si>
  <si>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</si>
  <si>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</si>
  <si>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</si>
  <si>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</si>
  <si>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</si>
  <si>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</si>
  <si>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</si>
  <si>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</si>
  <si>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</si>
  <si>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</si>
  <si>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</si>
  <si>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</si>
  <si>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</si>
  <si>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</si>
  <si>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</si>
  <si>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</si>
  <si>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</si>
  <si>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</si>
  <si>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</si>
  <si>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</si>
  <si>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</si>
  <si>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</si>
  <si>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</si>
  <si>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</si>
  <si>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</si>
  <si>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</si>
  <si>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</si>
  <si>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</si>
  <si>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</si>
  <si>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</si>
  <si>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</si>
  <si>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</si>
  <si>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</si>
  <si>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</si>
  <si>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</si>
  <si>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</si>
  <si>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</si>
  <si>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</si>
  <si>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</si>
  <si>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</si>
  <si>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</si>
  <si>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</si>
  <si>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</si>
  <si>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</si>
  <si>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</si>
  <si>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</si>
  <si>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</si>
  <si>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</si>
  <si>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</si>
  <si>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</si>
  <si>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</si>
  <si>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</si>
  <si>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</si>
  <si>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</si>
  <si>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</si>
  <si>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</si>
  <si>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</si>
  <si>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</si>
  <si>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</si>
  <si>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</si>
  <si>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</si>
  <si>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</si>
  <si>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</si>
  <si>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</si>
  <si>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</si>
  <si>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</si>
  <si>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</si>
  <si>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</si>
  <si>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</si>
  <si>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</si>
  <si>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</si>
  <si>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</si>
  <si>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</si>
  <si>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</si>
  <si>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</si>
  <si>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</si>
  <si>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</si>
  <si>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</si>
  <si>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</si>
  <si>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</si>
  <si>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</si>
  <si>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</si>
  <si>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</si>
  <si>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</si>
  <si>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</si>
  <si>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</si>
  <si>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</si>
  <si>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</si>
  <si>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</si>
  <si>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</si>
  <si>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</si>
  <si>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</si>
  <si>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</si>
  <si>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</si>
  <si>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</si>
  <si>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</si>
  <si>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</si>
  <si>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</si>
  <si>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</si>
  <si>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</si>
  <si>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</si>
  <si>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</si>
  <si>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</si>
  <si>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</si>
  <si>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</si>
  <si>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</si>
  <si>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</si>
  <si>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</si>
  <si>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</si>
  <si>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</si>
  <si>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</si>
  <si>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</si>
  <si>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</si>
  <si>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</si>
  <si>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</si>
  <si>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</si>
  <si>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</si>
  <si>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</si>
  <si>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</si>
  <si>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</si>
  <si>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</si>
  <si>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</si>
  <si>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</si>
  <si>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</si>
  <si>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</si>
  <si>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</si>
  <si>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</si>
  <si>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</si>
  <si>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</si>
  <si>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</si>
  <si>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</si>
  <si>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</si>
  <si>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</si>
  <si>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</si>
  <si>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</si>
  <si>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</si>
  <si>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</si>
  <si>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</si>
  <si>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</si>
  <si>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</si>
  <si>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</si>
  <si>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</si>
  <si>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</si>
  <si>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</si>
  <si>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</si>
  <si>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</si>
  <si>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</si>
  <si>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</si>
  <si>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</si>
  <si>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</si>
  <si>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</si>
  <si>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</si>
  <si>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</si>
  <si>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</si>
  <si>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</si>
  <si>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</si>
  <si>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</si>
  <si>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</si>
  <si>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</si>
  <si>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</si>
  <si>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</si>
  <si>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</si>
  <si>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</si>
  <si>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</si>
  <si>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</si>
  <si>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</si>
  <si>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</si>
  <si>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</si>
  <si>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</si>
  <si>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</si>
  <si>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</si>
  <si>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</si>
  <si>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</si>
  <si>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</si>
  <si>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</si>
  <si>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</si>
  <si>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</si>
  <si>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</si>
  <si>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</si>
  <si>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</si>
  <si>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</si>
  <si>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</si>
  <si>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</si>
  <si>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</si>
  <si>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</si>
  <si>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</si>
  <si>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</si>
  <si>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</si>
  <si>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</si>
  <si>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</si>
  <si>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</si>
  <si>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</si>
  <si>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</si>
  <si>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</si>
  <si>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</si>
  <si>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</si>
  <si>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</si>
  <si>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</si>
  <si>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</si>
  <si>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</si>
  <si>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</si>
  <si>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</si>
  <si>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</si>
  <si>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</si>
  <si>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</si>
  <si>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</si>
  <si>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</si>
  <si>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</si>
  <si>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</si>
  <si>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</si>
  <si>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</si>
  <si>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</si>
  <si>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</si>
  <si>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</si>
  <si>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</si>
  <si>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</si>
  <si>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</si>
  <si>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</si>
  <si>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</si>
  <si>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</si>
  <si>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</si>
  <si>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</si>
  <si>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</si>
  <si>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</si>
  <si>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</si>
  <si>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</si>
  <si>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</si>
  <si>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</si>
  <si>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</si>
  <si>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</si>
  <si>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</si>
  <si>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</si>
  <si>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</si>
  <si>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</si>
  <si>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</si>
  <si>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</si>
  <si>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</si>
  <si>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</si>
  <si>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</si>
  <si>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</si>
  <si>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</si>
  <si>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</si>
  <si>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</si>
  <si>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</si>
  <si>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</si>
  <si>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</si>
  <si>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</si>
  <si>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</si>
  <si>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</si>
  <si>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</si>
  <si>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</si>
  <si>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</si>
  <si>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</si>
  <si>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</si>
  <si>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</si>
  <si>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</si>
  <si>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</si>
  <si>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</si>
  <si>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</si>
  <si>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</si>
  <si>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</si>
  <si>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</si>
  <si>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</si>
  <si>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</si>
  <si>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</si>
  <si>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</si>
  <si>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</si>
  <si>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</si>
  <si>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</si>
  <si>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</si>
  <si>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</si>
  <si>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</si>
  <si>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</si>
  <si>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</si>
  <si>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</si>
  <si>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</si>
  <si>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</si>
  <si>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</si>
  <si>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</si>
  <si>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</si>
  <si>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</si>
  <si>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</si>
  <si>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</si>
  <si>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</si>
  <si>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</si>
  <si>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</si>
  <si>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</si>
  <si>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</si>
  <si>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</si>
  <si>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</si>
  <si>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</si>
  <si>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</si>
  <si>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</si>
  <si>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</si>
  <si>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</si>
  <si>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</si>
  <si>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</si>
  <si>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</si>
  <si>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</si>
  <si>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</si>
  <si>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</si>
  <si>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</si>
  <si>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</si>
  <si>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</si>
  <si>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</si>
  <si>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</si>
  <si>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</si>
  <si>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</si>
  <si>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</si>
  <si>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</si>
  <si>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</si>
  <si>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</si>
  <si>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</si>
  <si>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</si>
  <si>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</si>
  <si>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</si>
  <si>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</si>
  <si>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</si>
  <si>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</si>
  <si>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</si>
  <si>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</si>
  <si>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</si>
  <si>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</si>
  <si>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</si>
  <si>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</si>
  <si>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</si>
  <si>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</si>
  <si>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</si>
  <si>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</si>
  <si>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</si>
  <si>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</si>
  <si>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</si>
  <si>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</si>
  <si>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</si>
  <si>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</si>
  <si>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</si>
  <si>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</si>
  <si>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</si>
  <si>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</si>
  <si>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</si>
  <si>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</si>
  <si>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</si>
  <si>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</si>
  <si>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</si>
  <si>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</si>
  <si>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</si>
  <si>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</si>
  <si>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</si>
  <si>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</si>
  <si>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</si>
  <si>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</si>
  <si>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</si>
  <si>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</si>
  <si>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</si>
  <si>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</si>
  <si>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</si>
  <si>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</si>
  <si>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</si>
  <si>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</si>
  <si>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</si>
  <si>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</si>
  <si>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</si>
  <si>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</si>
  <si>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</si>
  <si>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</si>
  <si>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</si>
  <si>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</si>
  <si>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</si>
  <si>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</si>
  <si>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</si>
  <si>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</si>
  <si>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</si>
  <si>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</si>
  <si>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</si>
  <si>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</si>
  <si>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</si>
  <si>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</si>
  <si>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</si>
  <si>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</si>
  <si>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</si>
  <si>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</si>
  <si>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</si>
  <si>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</si>
  <si>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</si>
  <si>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</si>
  <si>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</si>
  <si>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</si>
  <si>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</si>
  <si>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</si>
  <si>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</si>
  <si>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</si>
  <si>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</si>
  <si>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</si>
  <si>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</si>
  <si>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</si>
  <si>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</si>
  <si>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</si>
  <si>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</si>
  <si>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</si>
  <si>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</si>
  <si>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</si>
  <si>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</si>
  <si>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</si>
  <si>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</si>
  <si>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</si>
  <si>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</si>
  <si>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</si>
  <si>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</si>
  <si>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</si>
  <si>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</si>
  <si>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</si>
  <si>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</si>
  <si>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</si>
  <si>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</si>
  <si>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</si>
  <si>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</si>
  <si>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</si>
  <si>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</si>
  <si>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</si>
  <si>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</si>
  <si>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</si>
  <si>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</si>
  <si>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</si>
  <si>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</si>
  <si>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</si>
  <si>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</si>
  <si>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</si>
  <si>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</si>
  <si>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</si>
  <si>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</si>
  <si>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</si>
  <si>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</si>
  <si>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</si>
  <si>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</si>
  <si>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</si>
  <si>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</si>
  <si>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</si>
  <si>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</si>
  <si>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</si>
  <si>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</si>
  <si>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</si>
  <si>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</si>
  <si>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</si>
  <si>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</si>
  <si>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</si>
  <si>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</si>
  <si>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</si>
  <si>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</si>
  <si>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</si>
  <si>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</si>
  <si>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</si>
  <si>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</si>
  <si>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</si>
  <si>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</si>
  <si>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</si>
  <si>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</si>
  <si>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</si>
  <si>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</si>
  <si>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</si>
  <si>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</si>
  <si>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</si>
  <si>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</si>
  <si>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</si>
  <si>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</si>
  <si>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</si>
  <si>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</si>
  <si>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</si>
  <si>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</si>
  <si>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</si>
  <si>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</si>
  <si>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</si>
  <si>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</si>
  <si>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</si>
  <si>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</si>
  <si>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</si>
  <si>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</si>
  <si>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</si>
  <si>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</si>
  <si>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</si>
  <si>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</si>
  <si>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</si>
  <si>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</si>
  <si>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</si>
  <si>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</si>
  <si>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</si>
  <si>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</si>
  <si>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</si>
  <si>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</si>
  <si>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</si>
  <si>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</si>
  <si>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</si>
  <si>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</si>
  <si>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</si>
  <si>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</si>
  <si>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</si>
  <si>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</si>
  <si>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</si>
  <si>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</si>
  <si>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</si>
  <si>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</si>
  <si>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</si>
  <si>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</si>
  <si>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</si>
  <si>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</si>
  <si>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</si>
  <si>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</si>
  <si>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</si>
  <si>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</si>
  <si>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</si>
  <si>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</si>
  <si>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</si>
  <si>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</si>
  <si>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</si>
  <si>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</si>
  <si>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</si>
  <si>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</si>
  <si>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</si>
  <si>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</si>
  <si>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</si>
  <si>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</si>
  <si>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</si>
  <si>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</si>
  <si>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</si>
  <si>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</si>
  <si>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</si>
  <si>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</si>
  <si>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</si>
  <si>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</si>
  <si>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</si>
  <si>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</si>
  <si>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</si>
  <si>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</si>
  <si>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</si>
  <si>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</si>
  <si>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</si>
  <si>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</si>
  <si>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</si>
  <si>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</si>
  <si>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</si>
  <si>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</si>
  <si>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</si>
  <si>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</si>
  <si>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</si>
  <si>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</si>
  <si>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</si>
  <si>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</si>
  <si>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</si>
  <si>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</si>
  <si>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</si>
  <si>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</si>
  <si>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</si>
  <si>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</si>
  <si>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</si>
  <si>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</si>
  <si>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</si>
  <si>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</si>
  <si>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</si>
  <si>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</si>
  <si>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</si>
  <si>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</si>
  <si>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</si>
  <si>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</si>
  <si>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</si>
  <si>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</si>
  <si>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</si>
  <si>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</si>
  <si>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</si>
  <si>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</si>
  <si>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</si>
  <si>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</si>
  <si>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</si>
  <si>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</si>
  <si>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</si>
  <si>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</si>
  <si>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</si>
  <si>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</si>
  <si>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</si>
  <si>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</si>
  <si>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</si>
  <si>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</si>
  <si>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</si>
  <si>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</si>
  <si>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</si>
  <si>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</si>
  <si>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</si>
  <si>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</si>
  <si>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</si>
  <si>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</si>
  <si>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</si>
  <si>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</si>
  <si>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</si>
  <si>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</si>
  <si>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</si>
  <si>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</si>
  <si>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</si>
  <si>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</si>
  <si>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</si>
  <si>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</si>
  <si>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</si>
  <si>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</si>
  <si>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</si>
  <si>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</si>
  <si>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</si>
  <si>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</si>
  <si>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</si>
  <si>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</si>
  <si>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</si>
  <si>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</si>
  <si>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</si>
  <si>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</si>
  <si>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</si>
  <si>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</si>
  <si>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</si>
  <si>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</si>
  <si>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</si>
  <si>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</si>
  <si>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</si>
  <si>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</si>
  <si>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</si>
  <si>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</si>
  <si>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</si>
  <si>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</si>
  <si>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</si>
  <si>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</si>
  <si>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</si>
  <si>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</si>
  <si>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</si>
  <si>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</si>
  <si>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</si>
  <si>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</si>
  <si>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</si>
  <si>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</si>
  <si>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</si>
  <si>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</si>
  <si>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</si>
  <si>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</si>
  <si>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</si>
  <si>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</si>
  <si>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</si>
  <si>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</si>
  <si>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</si>
  <si>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</si>
  <si>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</si>
  <si>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</si>
  <si>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</si>
  <si>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</si>
  <si>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</si>
  <si>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</si>
  <si>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</si>
  <si>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</si>
  <si>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</si>
  <si>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</si>
  <si>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</si>
  <si>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</si>
  <si>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</si>
  <si>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</si>
  <si>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</si>
  <si>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</si>
  <si>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</si>
  <si>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</si>
  <si>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</si>
  <si>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</si>
  <si>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</si>
  <si>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</si>
  <si>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</si>
  <si>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</si>
  <si>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</si>
  <si>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</si>
  <si>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</si>
  <si>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</si>
  <si>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</si>
  <si>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</si>
  <si>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</si>
  <si>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</si>
  <si>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</si>
  <si>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</si>
  <si>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</si>
  <si>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</si>
  <si>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</si>
  <si>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</si>
  <si>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</si>
  <si>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</si>
  <si>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</si>
  <si>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</si>
  <si>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</si>
  <si>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</si>
  <si>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</si>
  <si>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</si>
  <si>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</si>
  <si>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</si>
  <si>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</si>
  <si>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</si>
  <si>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</si>
  <si>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</si>
  <si>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</si>
  <si>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</si>
  <si>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</si>
  <si>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</si>
  <si>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</si>
  <si>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</si>
  <si>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</si>
  <si>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</si>
  <si>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</si>
  <si>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</si>
  <si>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</si>
  <si>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</si>
  <si>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</si>
  <si>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</si>
  <si>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</si>
  <si>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</si>
  <si>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</si>
  <si>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</si>
  <si>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</si>
  <si>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</si>
  <si>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</si>
  <si>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</si>
  <si>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</si>
  <si>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</si>
  <si>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</si>
  <si>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</si>
  <si>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</si>
  <si>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</si>
  <si>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</si>
  <si>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</si>
  <si>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</si>
  <si>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</si>
  <si>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</si>
  <si>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</si>
  <si>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</si>
  <si>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</si>
  <si>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</si>
  <si>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</si>
  <si>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</si>
  <si>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</si>
  <si>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</si>
  <si>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</si>
  <si>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</si>
  <si>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</si>
  <si>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</si>
  <si>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</si>
  <si>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</si>
  <si>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</si>
  <si>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</si>
  <si>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</si>
  <si>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</si>
  <si>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</si>
  <si>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</si>
  <si>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</si>
  <si>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</si>
  <si>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</si>
  <si>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</si>
  <si>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</si>
  <si>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</si>
  <si>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</si>
  <si>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</si>
  <si>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</si>
  <si>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</si>
  <si>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</si>
  <si>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</si>
  <si>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</si>
  <si>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</si>
  <si>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</si>
  <si>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</si>
  <si>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</si>
  <si>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</si>
  <si>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</si>
  <si>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</si>
  <si>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</si>
  <si>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</si>
  <si>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</si>
  <si>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</si>
  <si>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</si>
  <si>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</si>
  <si>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</si>
  <si>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</si>
  <si>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</si>
  <si>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</si>
  <si>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</si>
  <si>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</si>
  <si>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</si>
  <si>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</si>
  <si>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</si>
  <si>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</si>
  <si>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</si>
  <si>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</si>
  <si>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</si>
  <si>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</si>
  <si>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</si>
  <si>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</si>
  <si>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</si>
  <si>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</si>
  <si>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</si>
  <si>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</si>
  <si>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</si>
  <si>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</si>
  <si>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</si>
  <si>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</si>
  <si>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</si>
  <si>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</si>
  <si>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</si>
  <si>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</si>
  <si>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</si>
  <si>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</si>
  <si>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</si>
  <si>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</si>
  <si>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</si>
  <si>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</si>
  <si>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</si>
  <si>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</si>
  <si>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</si>
  <si>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</si>
  <si>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</si>
  <si>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</si>
  <si>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</si>
  <si>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</si>
  <si>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</si>
  <si>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</si>
  <si>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</si>
  <si>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</si>
  <si>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</si>
  <si>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</si>
  <si>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</si>
  <si>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</si>
  <si>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</si>
  <si>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</si>
  <si>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</si>
  <si>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</si>
  <si>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</si>
  <si>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</si>
  <si>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</si>
  <si>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</si>
  <si>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</si>
  <si>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</si>
  <si>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</si>
  <si>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</si>
  <si>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</si>
  <si>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</si>
  <si>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</si>
  <si>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</si>
  <si>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</si>
  <si>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</si>
  <si>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</si>
  <si>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</si>
  <si>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</si>
  <si>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</si>
  <si>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</si>
  <si>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</si>
  <si>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</si>
  <si>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</si>
  <si>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</si>
  <si>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</si>
  <si>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</si>
  <si>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</si>
  <si>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</si>
  <si>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</si>
  <si>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</si>
  <si>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</si>
  <si>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</si>
  <si>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</si>
  <si>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</si>
  <si>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</si>
  <si>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</si>
  <si>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</si>
  <si>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</si>
  <si>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</si>
  <si>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</si>
  <si>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</si>
  <si>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</si>
  <si>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</si>
  <si>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</si>
  <si>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</si>
  <si>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</si>
  <si>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</si>
  <si>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</si>
  <si>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</si>
  <si>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</si>
  <si>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</si>
  <si>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</si>
  <si>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</si>
  <si>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</si>
  <si>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</si>
  <si>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</si>
  <si>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</si>
  <si>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</si>
  <si>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</si>
  <si>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</si>
  <si>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</si>
  <si>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</si>
  <si>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</si>
  <si>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</si>
  <si>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</si>
  <si>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</si>
  <si>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</si>
  <si>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</si>
  <si>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</si>
  <si>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</si>
  <si>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</si>
  <si>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</si>
  <si>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</si>
  <si>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</si>
  <si>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</si>
  <si>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</si>
  <si>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</si>
  <si>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</si>
  <si>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</si>
  <si>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</si>
  <si>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</si>
  <si>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</si>
  <si>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</si>
  <si>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</si>
  <si>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</si>
  <si>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</si>
  <si>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</si>
  <si>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</si>
  <si>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</si>
  <si>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</si>
  <si>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</si>
  <si>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</si>
  <si>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</si>
  <si>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</si>
  <si>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</si>
  <si>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</si>
  <si>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</si>
  <si>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</si>
  <si>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</si>
  <si>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</si>
  <si>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</si>
  <si>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</si>
  <si>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</si>
  <si>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</si>
  <si>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</si>
  <si>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</si>
  <si>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</si>
  <si>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</si>
  <si>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</si>
  <si>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</si>
  <si>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</si>
  <si>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</si>
  <si>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</si>
  <si>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</si>
  <si>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</si>
  <si>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</si>
  <si>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</si>
  <si>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</si>
  <si>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</si>
  <si>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</si>
  <si>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</si>
  <si>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</si>
  <si>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</si>
  <si>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</si>
  <si>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</si>
  <si>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</si>
  <si>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</si>
  <si>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</si>
  <si>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</si>
  <si>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</si>
  <si>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</si>
  <si>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</si>
  <si>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</si>
  <si>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</si>
  <si>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</si>
  <si>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</si>
  <si>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</si>
  <si>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</si>
  <si>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</si>
  <si>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</si>
  <si>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</si>
  <si>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</si>
  <si>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</si>
  <si>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</si>
  <si>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</si>
  <si>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</si>
  <si>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</si>
  <si>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</si>
  <si>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</si>
  <si>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</si>
  <si>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</si>
  <si>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</si>
  <si>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</si>
  <si>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</si>
  <si>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</si>
  <si>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</si>
  <si>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</si>
  <si>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</si>
  <si>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</si>
  <si>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</si>
  <si>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</si>
  <si>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</si>
  <si>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</si>
  <si>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</si>
  <si>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</si>
  <si>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</si>
  <si>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</si>
  <si>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</si>
  <si>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</si>
  <si>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</si>
  <si>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</si>
  <si>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</si>
  <si>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</si>
  <si>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</si>
  <si>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</si>
  <si>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</si>
  <si>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</si>
  <si>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</si>
  <si>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</si>
  <si>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</si>
  <si>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</si>
  <si>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</si>
  <si>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</si>
  <si>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</si>
  <si>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</si>
  <si>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</si>
  <si>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</si>
  <si>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</si>
  <si>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</si>
  <si>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</si>
  <si>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</si>
  <si>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</si>
  <si>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</si>
  <si>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</si>
  <si>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</si>
  <si>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</si>
  <si>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</si>
  <si>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</si>
  <si>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</si>
  <si>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</si>
  <si>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</si>
  <si>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</si>
  <si>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</si>
  <si>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</si>
  <si>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</si>
  <si>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</si>
  <si>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</si>
  <si>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</si>
  <si>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</si>
  <si>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</si>
  <si>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</si>
  <si>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</si>
  <si>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</si>
  <si>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</si>
  <si>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</si>
  <si>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</si>
  <si>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</si>
  <si>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</si>
  <si>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</si>
  <si>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</si>
  <si>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</si>
  <si>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</si>
  <si>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</si>
  <si>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</si>
  <si>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</si>
  <si>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</si>
  <si>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</si>
  <si>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</si>
  <si>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</si>
  <si>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</si>
  <si>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</si>
  <si>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</si>
  <si>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</si>
  <si>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</si>
  <si>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</si>
  <si>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</si>
  <si>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</si>
  <si>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</si>
  <si>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</si>
  <si>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</si>
  <si>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</si>
  <si>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</si>
  <si>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</si>
  <si>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</si>
  <si>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</si>
  <si>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</si>
  <si>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</si>
  <si>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</si>
  <si>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</si>
  <si>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</si>
  <si>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</si>
  <si>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</si>
  <si>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</si>
  <si>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</si>
  <si>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</si>
  <si>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</si>
  <si>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</si>
  <si>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</si>
  <si>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</si>
  <si>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</si>
  <si>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</si>
  <si>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</si>
  <si>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</si>
  <si>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</si>
  <si>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</si>
  <si>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</si>
  <si>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</si>
  <si>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</si>
  <si>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</si>
  <si>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</si>
  <si>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</si>
  <si>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</si>
  <si>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</si>
  <si>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</si>
  <si>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</si>
  <si>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</si>
  <si>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</si>
  <si>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</si>
  <si>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</si>
  <si>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</si>
  <si>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</si>
  <si>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</si>
  <si>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</si>
  <si>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</si>
  <si>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</si>
  <si>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</si>
  <si>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</si>
  <si>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</si>
  <si>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</si>
  <si>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</si>
  <si>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</si>
  <si>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</si>
  <si>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</si>
  <si>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</si>
  <si>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</si>
  <si>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</si>
  <si>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</si>
  <si>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</si>
  <si>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</si>
  <si>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</si>
  <si>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</si>
  <si>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</si>
  <si>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</si>
  <si>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</si>
  <si>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</si>
  <si>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</si>
  <si>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</si>
  <si>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</si>
  <si>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</si>
  <si>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</si>
  <si>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</si>
  <si>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</si>
  <si>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</si>
  <si>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</si>
  <si>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</si>
  <si>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</si>
  <si>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</si>
  <si>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</si>
  <si>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</si>
  <si>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</si>
  <si>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</si>
  <si>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</si>
  <si>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</si>
  <si>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</si>
  <si>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</si>
  <si>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</si>
  <si>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</si>
  <si>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</si>
  <si>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</si>
  <si>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</si>
  <si>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</si>
  <si>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</si>
  <si>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</si>
  <si>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</si>
  <si>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</si>
  <si>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</si>
  <si>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</si>
  <si>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</si>
  <si>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</si>
  <si>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</si>
  <si>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</si>
  <si>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</si>
  <si>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</si>
  <si>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</si>
  <si>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</si>
  <si>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</si>
  <si>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</si>
  <si>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</si>
  <si>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</si>
  <si>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</si>
  <si>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</si>
  <si>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</si>
  <si>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</si>
  <si>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</si>
  <si>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</si>
  <si>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</si>
  <si>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</si>
  <si>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</si>
  <si>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</si>
  <si>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</si>
  <si>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</si>
  <si>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</si>
  <si>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</si>
  <si>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</si>
  <si>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</si>
  <si>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</si>
  <si>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</si>
  <si>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</si>
  <si>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</si>
  <si>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</si>
  <si>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</si>
  <si>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</si>
  <si>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</si>
  <si>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</si>
  <si>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</si>
  <si>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</si>
  <si>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</si>
  <si>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</si>
  <si>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</si>
  <si>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</si>
  <si>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</si>
  <si>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</si>
  <si>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</si>
  <si>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</si>
  <si>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</si>
  <si>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</si>
  <si>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</si>
  <si>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</si>
  <si>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</si>
  <si>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</si>
  <si>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</si>
  <si>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</si>
  <si>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</si>
  <si>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</si>
  <si>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</si>
  <si>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</si>
  <si>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</si>
  <si>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</si>
  <si>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</si>
  <si>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</si>
  <si>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</si>
  <si>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</si>
  <si>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</si>
  <si>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</si>
  <si>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</si>
  <si>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</si>
  <si>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</si>
  <si>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</si>
  <si>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</si>
  <si>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</si>
  <si>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</si>
  <si>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</si>
  <si>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</si>
  <si>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</si>
  <si>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</si>
  <si>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</si>
  <si>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</si>
  <si>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</si>
  <si>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</si>
  <si>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</si>
  <si>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</si>
  <si>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</si>
  <si>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</si>
  <si>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</si>
  <si>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</si>
  <si>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</si>
  <si>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</si>
  <si>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</si>
  <si>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</si>
  <si>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</si>
  <si>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</si>
  <si>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</si>
  <si>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</si>
  <si>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</si>
  <si>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</si>
  <si>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</si>
  <si>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</si>
  <si>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</si>
  <si>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</si>
  <si>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</si>
  <si>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</si>
  <si>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</si>
  <si>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</si>
  <si>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</si>
  <si>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</si>
  <si>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</si>
  <si>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</si>
  <si>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</si>
  <si>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</si>
  <si>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</si>
  <si>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</si>
  <si>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</si>
  <si>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</si>
  <si>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</si>
  <si>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</si>
  <si>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</si>
  <si>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</si>
  <si>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</si>
  <si>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</si>
  <si>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</si>
  <si>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</si>
  <si>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</si>
  <si>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</si>
  <si>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</si>
  <si>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</si>
  <si>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</si>
  <si>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</si>
  <si>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</si>
  <si>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</si>
  <si>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</si>
  <si>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</si>
  <si>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</si>
  <si>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</si>
  <si>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</si>
  <si>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</si>
  <si>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</si>
  <si>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</si>
  <si>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</si>
  <si>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</si>
  <si>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</si>
  <si>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</si>
  <si>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</si>
  <si>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</si>
  <si>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</si>
  <si>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</si>
  <si>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</si>
  <si>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</si>
  <si>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</si>
  <si>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</si>
  <si>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</si>
  <si>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</si>
  <si>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</si>
  <si>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</si>
  <si>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</si>
  <si>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</si>
  <si>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</si>
  <si>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</si>
  <si>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</si>
  <si>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</si>
  <si>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</si>
  <si>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</si>
  <si>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</si>
  <si>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</si>
  <si>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</si>
  <si>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</si>
  <si>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</si>
  <si>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</si>
  <si>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</si>
  <si>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</si>
  <si>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</si>
  <si>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</si>
  <si>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</si>
  <si>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</si>
  <si>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</si>
  <si>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</si>
  <si>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</si>
  <si>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</si>
  <si>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</si>
  <si>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</si>
  <si>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</si>
  <si>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</si>
  <si>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</si>
  <si>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</si>
  <si>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</si>
  <si>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</si>
  <si>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</si>
  <si>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</si>
  <si>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</si>
  <si>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</si>
  <si>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</si>
  <si>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</si>
  <si>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</si>
  <si>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</si>
  <si>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</si>
  <si>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</si>
  <si>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</si>
  <si>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</si>
  <si>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</si>
  <si>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</si>
  <si>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</si>
  <si>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</si>
  <si>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</si>
  <si>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</si>
  <si>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</si>
  <si>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</si>
  <si>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</si>
  <si>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</si>
  <si>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</si>
  <si>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</si>
  <si>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</si>
  <si>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</si>
  <si>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</si>
  <si>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</si>
  <si>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</si>
  <si>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</si>
  <si>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</si>
  <si>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</si>
  <si>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</si>
  <si>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</si>
  <si>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</si>
  <si>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</si>
  <si>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</si>
  <si>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</si>
  <si>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</si>
  <si>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</si>
  <si>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</si>
  <si>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</si>
  <si>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</si>
  <si>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</si>
  <si>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</si>
  <si>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</si>
  <si>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</si>
  <si>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</si>
  <si>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</si>
  <si>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</si>
  <si>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</si>
  <si>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</si>
  <si>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</si>
  <si>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</si>
  <si>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</si>
  <si>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</si>
  <si>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</si>
  <si>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</si>
  <si>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</si>
  <si>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</si>
  <si>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</si>
  <si>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</si>
  <si>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</si>
  <si>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</si>
  <si>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</si>
  <si>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</si>
  <si>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</si>
  <si>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</si>
  <si>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</si>
  <si>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</si>
  <si>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</si>
  <si>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</si>
  <si>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</si>
  <si>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</si>
  <si>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</si>
  <si>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</si>
  <si>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</si>
  <si>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</si>
  <si>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</si>
  <si>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</si>
  <si>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</si>
  <si>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</si>
  <si>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</si>
  <si>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</si>
  <si>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</si>
  <si>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</si>
  <si>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</si>
  <si>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</si>
  <si>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</si>
  <si>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</si>
  <si>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</si>
  <si>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</si>
  <si>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</si>
  <si>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</si>
  <si>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</si>
  <si>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</si>
  <si>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</si>
  <si>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</si>
  <si>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</si>
  <si>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</si>
  <si>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</si>
  <si>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</si>
  <si>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</si>
  <si>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</si>
  <si>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</si>
  <si>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</si>
  <si>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</si>
  <si>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</si>
  <si>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</si>
  <si>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</si>
  <si>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</si>
  <si>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</si>
  <si>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</si>
  <si>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</si>
  <si>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</si>
  <si>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</si>
  <si>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</si>
  <si>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</si>
  <si>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</si>
  <si>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</si>
  <si>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</si>
  <si>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</si>
  <si>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</si>
  <si>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</si>
  <si>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</si>
  <si>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</si>
  <si>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</si>
  <si>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</si>
  <si>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</si>
  <si>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</si>
  <si>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</si>
  <si>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</si>
  <si>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</si>
  <si>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</si>
  <si>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</si>
  <si>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</si>
  <si>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</si>
  <si>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</si>
  <si>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</si>
  <si>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</si>
  <si>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</si>
  <si>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</si>
  <si>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</si>
  <si>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</si>
  <si>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</si>
  <si>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</si>
  <si>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</si>
  <si>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</si>
  <si>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</si>
  <si>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</si>
  <si>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</si>
  <si>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</si>
  <si>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</si>
  <si>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</si>
  <si>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</si>
  <si>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</si>
  <si>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</si>
  <si>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</si>
  <si>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</si>
  <si>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</si>
  <si>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</si>
  <si>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</si>
  <si>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</si>
  <si>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</si>
  <si>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</si>
  <si>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</si>
  <si>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</si>
  <si>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</si>
  <si>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</si>
  <si>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</si>
  <si>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</si>
  <si>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</si>
  <si>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</si>
  <si>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</si>
  <si>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</si>
  <si>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</si>
  <si>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</si>
  <si>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</si>
  <si>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</si>
  <si>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</si>
  <si>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</si>
  <si>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</si>
  <si>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</si>
  <si>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</si>
  <si>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</si>
  <si>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</si>
  <si>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</si>
  <si>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</si>
  <si>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</si>
  <si>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</si>
  <si>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</si>
  <si>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</si>
  <si>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</si>
  <si>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</si>
  <si>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</si>
  <si>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</si>
  <si>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</si>
  <si>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</si>
  <si>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</si>
  <si>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</si>
  <si>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</si>
  <si>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</si>
  <si>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</si>
  <si>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</si>
  <si>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</si>
  <si>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</si>
  <si>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</si>
  <si>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</si>
  <si>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</si>
  <si>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</si>
  <si>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</si>
  <si>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</si>
  <si>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</si>
  <si>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</si>
  <si>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</si>
  <si>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</si>
  <si>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</si>
  <si>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</si>
  <si>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</si>
  <si>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</si>
  <si>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</si>
  <si>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</si>
  <si>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</si>
  <si>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</si>
  <si>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</si>
  <si>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</si>
  <si>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</si>
  <si>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</si>
  <si>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</si>
  <si>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</si>
  <si>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</si>
  <si>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</si>
  <si>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</si>
  <si>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</si>
  <si>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</si>
  <si>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</si>
  <si>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</si>
  <si>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</si>
  <si>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</si>
  <si>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</si>
  <si>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</si>
  <si>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</si>
  <si>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</si>
  <si>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</si>
  <si>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</si>
  <si>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</si>
  <si>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</si>
  <si>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</si>
  <si>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</si>
  <si>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</si>
  <si>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</si>
  <si>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</si>
  <si>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</si>
  <si>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</si>
  <si>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</si>
  <si>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</si>
  <si>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</si>
  <si>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</si>
  <si>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</si>
  <si>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</si>
  <si>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</si>
  <si>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</si>
  <si>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</si>
  <si>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</si>
  <si>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</si>
  <si>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</si>
  <si>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</si>
  <si>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</si>
  <si>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</si>
  <si>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</si>
  <si>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</si>
  <si>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</si>
  <si>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</si>
  <si>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</si>
  <si>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</si>
  <si>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</si>
  <si>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</si>
  <si>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</si>
  <si>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</si>
  <si>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</si>
  <si>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</si>
  <si>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</si>
  <si>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</si>
  <si>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</si>
  <si>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</si>
  <si>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</si>
  <si>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</si>
  <si>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</si>
  <si>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</si>
  <si>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</si>
  <si>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</si>
  <si>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</si>
  <si>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</si>
  <si>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</si>
  <si>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</si>
  <si>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</si>
  <si>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</si>
  <si>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</si>
  <si>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</si>
  <si>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</si>
  <si>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</si>
  <si>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</si>
  <si>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</si>
  <si>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</si>
  <si>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</si>
  <si>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</si>
  <si>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</si>
  <si>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</si>
  <si>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</si>
  <si>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</si>
  <si>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</si>
  <si>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</si>
  <si>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</si>
  <si>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</si>
  <si>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</si>
  <si>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</si>
  <si>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</si>
  <si>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</si>
  <si>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</si>
  <si>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</si>
  <si>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</si>
  <si>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</si>
  <si>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</si>
  <si>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</si>
  <si>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</si>
  <si>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</si>
  <si>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</si>
  <si>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</si>
  <si>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</si>
  <si>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</si>
  <si>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</si>
  <si>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</si>
  <si>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</si>
  <si>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</si>
  <si>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</si>
  <si>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</si>
  <si>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</si>
  <si>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</si>
  <si>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</si>
  <si>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</si>
  <si>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</si>
  <si>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</si>
  <si>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</si>
  <si>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</si>
  <si>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</si>
  <si>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</si>
  <si>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</si>
  <si>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</si>
  <si>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</si>
  <si>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</si>
  <si>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</si>
  <si>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</si>
  <si>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</si>
  <si>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</si>
  <si>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</si>
  <si>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</si>
  <si>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</si>
  <si>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</si>
  <si>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</si>
  <si>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</si>
  <si>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</si>
  <si>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</si>
  <si>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</si>
  <si>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</si>
  <si>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</si>
  <si>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</si>
  <si>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</si>
  <si>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</si>
  <si>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</si>
  <si>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</si>
  <si>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</si>
  <si>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</si>
  <si>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</si>
  <si>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</si>
  <si>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</si>
  <si>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</si>
  <si>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</si>
  <si>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</si>
  <si>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</si>
  <si>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</si>
  <si>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</si>
  <si>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</si>
  <si>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</si>
  <si>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</si>
  <si>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</si>
  <si>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</si>
  <si>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</si>
  <si>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</si>
  <si>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</si>
  <si>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</si>
  <si>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</si>
  <si>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</si>
  <si>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</si>
  <si>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</si>
  <si>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</si>
  <si>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</si>
  <si>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</si>
  <si>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</si>
  <si>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</si>
  <si>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</si>
  <si>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</si>
  <si>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</si>
  <si>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</si>
  <si>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</si>
  <si>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</si>
  <si>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</si>
  <si>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</si>
  <si>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</si>
  <si>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</si>
  <si>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</si>
  <si>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</si>
  <si>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</si>
  <si>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</si>
  <si>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</si>
  <si>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</si>
  <si>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</si>
  <si>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</si>
  <si>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</si>
  <si>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</si>
  <si>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</si>
  <si>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</si>
  <si>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</si>
  <si>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</si>
  <si>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</si>
  <si>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</si>
  <si>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</si>
  <si>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</si>
  <si>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</si>
  <si>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</si>
  <si>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</si>
  <si>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</si>
  <si>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</si>
  <si>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</si>
  <si>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</si>
  <si>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</si>
  <si>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</si>
  <si>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</si>
  <si>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</si>
  <si>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</si>
  <si>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</si>
  <si>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</si>
  <si>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</si>
  <si>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</si>
  <si>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</si>
  <si>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</si>
  <si>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</si>
  <si>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</si>
  <si>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</si>
  <si>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</si>
  <si>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</si>
  <si>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</si>
  <si>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</si>
  <si>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</si>
  <si>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</si>
  <si>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</si>
  <si>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</si>
  <si>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</si>
  <si>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</si>
  <si>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</si>
  <si>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</si>
  <si>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</si>
  <si>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</si>
  <si>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</si>
  <si>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</si>
  <si>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</si>
  <si>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</si>
  <si>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</si>
  <si>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</si>
  <si>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</si>
  <si>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</si>
  <si>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</si>
  <si>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</si>
  <si>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</si>
  <si>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</si>
  <si>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</si>
  <si>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</si>
  <si>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</si>
  <si>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</si>
  <si>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</si>
  <si>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</si>
  <si>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</si>
  <si>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</si>
  <si>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</si>
  <si>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</si>
  <si>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</si>
  <si>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</si>
  <si>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</si>
  <si>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</si>
  <si>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</si>
  <si>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</si>
  <si>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</si>
  <si>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</si>
  <si>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</si>
  <si>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</si>
  <si>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</si>
  <si>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</si>
  <si>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</si>
  <si>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</si>
  <si>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</si>
  <si>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</si>
  <si>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</si>
  <si>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</si>
  <si>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</si>
  <si>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</si>
  <si>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</si>
  <si>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</si>
  <si>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</si>
  <si>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</si>
  <si>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</si>
  <si>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</si>
  <si>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</si>
  <si>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</si>
  <si>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</si>
  <si>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</si>
  <si>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</si>
  <si>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</si>
  <si>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</si>
  <si>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</si>
  <si>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</si>
  <si>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</si>
  <si>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</si>
  <si>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</si>
  <si>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</si>
  <si>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</si>
  <si>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</si>
  <si>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</si>
  <si>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</si>
  <si>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</si>
  <si>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</si>
  <si>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</si>
  <si>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</si>
  <si>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</si>
  <si>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</si>
  <si>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</si>
  <si>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</si>
  <si>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</si>
  <si>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</si>
  <si>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</si>
  <si>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</si>
  <si>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</si>
  <si>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</si>
  <si>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</si>
  <si>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</si>
  <si>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</si>
  <si>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</si>
  <si>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</si>
  <si>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</si>
  <si>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</si>
  <si>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</si>
  <si>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</si>
  <si>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</si>
  <si>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</si>
  <si>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</si>
  <si>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</si>
  <si>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</si>
  <si>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</si>
  <si>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</si>
  <si>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</si>
  <si>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</si>
  <si>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</si>
  <si>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</si>
  <si>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</si>
  <si>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</si>
  <si>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</si>
  <si>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</si>
  <si>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</si>
  <si>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</si>
  <si>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</si>
  <si>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</si>
  <si>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</si>
  <si>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</si>
  <si>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</si>
  <si>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</si>
  <si>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</si>
  <si>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</si>
  <si>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</si>
  <si>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</si>
  <si>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</si>
  <si>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</si>
  <si>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</si>
  <si>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</si>
  <si>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</si>
  <si>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</si>
  <si>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</si>
  <si>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</si>
  <si>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</si>
  <si>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</si>
  <si>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</si>
  <si>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</si>
  <si>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</si>
  <si>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</si>
  <si>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</si>
  <si>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</si>
  <si>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</si>
  <si>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</si>
  <si>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</si>
  <si>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</si>
  <si>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</si>
  <si>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</si>
  <si>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</si>
  <si>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</si>
  <si>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</si>
  <si>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</si>
  <si>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</si>
  <si>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</si>
  <si>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</si>
  <si>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</si>
  <si>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</si>
  <si>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</si>
  <si>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</si>
  <si>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</si>
  <si>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</si>
  <si>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</si>
  <si>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</si>
  <si>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</si>
  <si>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</si>
  <si>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</si>
  <si>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</si>
  <si>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</si>
  <si>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</si>
  <si>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</si>
  <si>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</si>
  <si>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</si>
  <si>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</si>
  <si>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</si>
  <si>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</si>
  <si>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</si>
  <si>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</si>
  <si>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</si>
  <si>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</si>
  <si>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</si>
  <si>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</si>
  <si>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</si>
  <si>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</si>
  <si>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</si>
  <si>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</si>
  <si>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</si>
  <si>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</si>
  <si>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</si>
  <si>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</si>
  <si>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</si>
  <si>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</si>
  <si>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</si>
  <si>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</si>
  <si>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</si>
  <si>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</si>
  <si>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</si>
  <si>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</si>
  <si>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</si>
  <si>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</si>
  <si>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</si>
  <si>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</si>
  <si>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</si>
  <si>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</si>
  <si>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</si>
  <si>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</si>
  <si>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</si>
  <si>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</si>
  <si>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</si>
  <si>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</si>
  <si>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</si>
  <si>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</si>
  <si>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</si>
  <si>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</si>
  <si>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</si>
  <si>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</si>
  <si>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</si>
  <si>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</si>
  <si>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</si>
  <si>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</si>
  <si>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</si>
  <si>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</si>
  <si>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</si>
  <si>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</si>
  <si>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</si>
  <si>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</si>
  <si>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</si>
  <si>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</si>
  <si>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</si>
  <si>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</si>
  <si>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</si>
  <si>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</si>
  <si>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</si>
  <si>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</si>
  <si>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</si>
  <si>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</si>
  <si>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</si>
  <si>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</si>
  <si>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</si>
  <si>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</si>
  <si>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</si>
  <si>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</si>
  <si>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</si>
  <si>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</si>
  <si>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</si>
  <si>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</si>
  <si>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</si>
  <si>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</si>
  <si>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</si>
  <si>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</si>
  <si>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</si>
  <si>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</si>
  <si>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</si>
  <si>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</si>
  <si>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</si>
  <si>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</si>
  <si>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</si>
  <si>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</si>
  <si>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</si>
  <si>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</si>
  <si>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</si>
  <si>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</si>
  <si>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</si>
  <si>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</si>
  <si>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</si>
  <si>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</si>
  <si>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</si>
  <si>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</si>
  <si>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</si>
  <si>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</si>
  <si>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</si>
  <si>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</si>
  <si>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</si>
  <si>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</si>
  <si>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</si>
  <si>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</si>
  <si>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</si>
  <si>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</si>
  <si>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</si>
  <si>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</si>
  <si>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</si>
  <si>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</si>
  <si>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</si>
  <si>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</si>
  <si>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</si>
  <si>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</si>
  <si>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</si>
  <si>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</si>
  <si>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</si>
  <si>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</si>
  <si>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</si>
  <si>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</si>
  <si>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</si>
  <si>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</si>
  <si>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</si>
  <si>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</si>
  <si>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</si>
  <si>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</si>
  <si>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</si>
  <si>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</si>
  <si>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</si>
  <si>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</si>
  <si>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</si>
  <si>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</si>
  <si>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</si>
  <si>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</si>
  <si>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</si>
  <si>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</si>
  <si>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</si>
  <si>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</si>
  <si>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</si>
  <si>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</si>
  <si>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</si>
  <si>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</si>
  <si>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</si>
  <si>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</si>
  <si>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</si>
  <si>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</si>
  <si>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</si>
  <si>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</si>
  <si>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</si>
  <si>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</si>
  <si>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</si>
  <si>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</si>
  <si>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</si>
  <si>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</si>
  <si>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</si>
  <si>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</si>
  <si>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</si>
  <si>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</si>
  <si>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</si>
  <si>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</si>
  <si>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</si>
  <si>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</si>
  <si>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</si>
  <si>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</si>
  <si>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</si>
  <si>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</si>
  <si>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</si>
  <si>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</si>
  <si>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</si>
  <si>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</si>
  <si>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</si>
  <si>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</si>
  <si>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</si>
  <si>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</si>
  <si>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</si>
  <si>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</si>
  <si>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</si>
  <si>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</si>
  <si>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</si>
  <si>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</si>
  <si>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</si>
  <si>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</si>
  <si>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</si>
  <si>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</si>
  <si>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</si>
  <si>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</si>
  <si>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</si>
  <si>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</si>
  <si>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</si>
  <si>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</si>
  <si>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</si>
  <si>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</si>
  <si>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</si>
  <si>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</si>
  <si>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</si>
  <si>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</si>
  <si>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</si>
  <si>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</si>
  <si>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</si>
  <si>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</si>
  <si>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</si>
  <si>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</si>
  <si>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</si>
  <si>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</si>
  <si>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</si>
  <si>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</si>
  <si>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</si>
  <si>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</si>
  <si>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</si>
  <si>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</si>
  <si>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</si>
  <si>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</si>
  <si>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</si>
  <si>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</si>
  <si>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</si>
  <si>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</si>
  <si>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</si>
  <si>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</si>
  <si>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</si>
  <si>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</si>
  <si>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</si>
  <si>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</si>
  <si>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</si>
  <si>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</si>
  <si>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</si>
  <si>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</si>
  <si>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</si>
  <si>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</si>
  <si>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</si>
  <si>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</si>
  <si>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</si>
  <si>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</si>
  <si>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</si>
  <si>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</si>
  <si>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</si>
  <si>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</si>
  <si>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</si>
  <si>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</si>
  <si>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</si>
  <si>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</si>
  <si>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</si>
  <si>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</si>
  <si>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</si>
  <si>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</si>
  <si>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</si>
  <si>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</si>
  <si>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</si>
  <si>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</si>
  <si>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</si>
  <si>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</si>
  <si>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</si>
  <si>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</si>
  <si>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</si>
  <si>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</si>
  <si>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</si>
  <si>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</si>
  <si>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</si>
  <si>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</si>
  <si>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</si>
  <si>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</si>
  <si>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</si>
  <si>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</si>
  <si>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</si>
  <si>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</si>
  <si>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</si>
  <si>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</si>
  <si>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</si>
  <si>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</si>
  <si>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</si>
  <si>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</si>
  <si>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</si>
  <si>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</si>
  <si>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</si>
  <si>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</si>
  <si>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</si>
  <si>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</si>
  <si>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</si>
  <si>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</si>
  <si>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</si>
  <si>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</si>
  <si>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</si>
  <si>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</si>
  <si>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</si>
  <si>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</si>
  <si>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</si>
  <si>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</si>
  <si>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</si>
  <si>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</si>
  <si>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</si>
  <si>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</si>
  <si>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</si>
  <si>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</si>
  <si>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</si>
  <si>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</si>
  <si>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</si>
  <si>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</si>
  <si>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</si>
  <si>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</si>
  <si>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</si>
  <si>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</si>
  <si>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</si>
  <si>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</si>
  <si>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</si>
  <si>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</si>
  <si>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</si>
  <si>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</si>
  <si>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</si>
  <si>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</si>
  <si>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</si>
  <si>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</si>
  <si>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</si>
  <si>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</si>
  <si>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</si>
  <si>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</si>
  <si>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</si>
  <si>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</si>
  <si>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</si>
  <si>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</si>
  <si>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</si>
  <si>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</si>
  <si>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</si>
  <si>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</si>
  <si>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</si>
  <si>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</si>
  <si>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</si>
  <si>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</si>
  <si>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</si>
  <si>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</si>
  <si>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</si>
  <si>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</si>
  <si>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</si>
  <si>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</si>
  <si>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</si>
  <si>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</si>
  <si>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</si>
  <si>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</si>
  <si>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</si>
  <si>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</si>
  <si>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</si>
  <si>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</si>
  <si>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</si>
  <si>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</si>
  <si>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</si>
  <si>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</si>
  <si>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</si>
  <si>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</si>
  <si>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</si>
  <si>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</si>
  <si>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</si>
  <si>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</si>
  <si>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</si>
  <si>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</si>
  <si>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</si>
  <si>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</si>
  <si>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</si>
  <si>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</si>
  <si>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</si>
  <si>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</si>
  <si>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</si>
  <si>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</si>
  <si>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</si>
  <si>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</si>
  <si>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</si>
  <si>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</si>
  <si>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</si>
  <si>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</si>
  <si>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</si>
  <si>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</si>
  <si>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</si>
  <si>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</si>
  <si>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</si>
  <si>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</si>
  <si>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</si>
  <si>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</si>
  <si>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</si>
  <si>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</si>
  <si>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</si>
  <si>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</si>
  <si>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</si>
  <si>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</si>
  <si>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</si>
  <si>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</si>
  <si>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</si>
  <si>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</si>
  <si>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</si>
  <si>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</si>
  <si>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</si>
  <si>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</si>
  <si>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</si>
  <si>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</si>
  <si>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</si>
  <si>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</si>
  <si>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</si>
  <si>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</si>
  <si>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</si>
  <si>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</si>
  <si>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</si>
  <si>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</si>
  <si>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</si>
  <si>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</si>
  <si>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</si>
  <si>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</si>
  <si>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</si>
  <si>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</si>
  <si>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</si>
  <si>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</si>
  <si>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</si>
  <si>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</si>
  <si>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</si>
  <si>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</si>
  <si>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</si>
  <si>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</si>
  <si>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</si>
  <si>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</si>
  <si>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</si>
  <si>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</si>
  <si>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</si>
  <si>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</si>
  <si>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</si>
  <si>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</si>
  <si>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</si>
  <si>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</si>
  <si>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</si>
  <si>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</si>
  <si>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</si>
  <si>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</si>
  <si>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</si>
  <si>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</si>
  <si>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</si>
  <si>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</si>
  <si>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</si>
  <si>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</si>
  <si>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</si>
  <si>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</si>
  <si>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</si>
  <si>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</si>
  <si>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</si>
  <si>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</si>
  <si>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</si>
  <si>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</si>
  <si>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</si>
  <si>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</si>
  <si>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</si>
  <si>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</si>
  <si>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</si>
  <si>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</si>
  <si>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</si>
  <si>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</si>
  <si>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</si>
  <si>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</si>
  <si>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</si>
  <si>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</si>
  <si>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</si>
  <si>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</si>
  <si>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</si>
  <si>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</si>
  <si>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</si>
  <si>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</si>
  <si>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</si>
  <si>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</si>
  <si>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</si>
  <si>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</si>
  <si>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</si>
  <si>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</si>
  <si>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</si>
  <si>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</si>
  <si>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</si>
  <si>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</si>
  <si>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</si>
  <si>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</si>
  <si>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</si>
  <si>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</si>
  <si>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</si>
  <si>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</si>
  <si>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</si>
  <si>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</si>
  <si>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</si>
  <si>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</si>
  <si>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</si>
  <si>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</si>
  <si>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</si>
  <si>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</si>
  <si>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</si>
  <si>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</si>
  <si>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</si>
  <si>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</si>
  <si>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</si>
  <si>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</si>
  <si>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</si>
  <si>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</si>
  <si>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</si>
  <si>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</si>
  <si>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</si>
  <si>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</si>
  <si>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</si>
  <si>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</si>
  <si>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</si>
  <si>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</si>
  <si>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</si>
  <si>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</si>
  <si>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</si>
  <si>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</si>
  <si>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</si>
  <si>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</si>
  <si>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</si>
  <si>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</si>
  <si>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</si>
  <si>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</si>
  <si>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</si>
  <si>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</si>
  <si>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</si>
  <si>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</si>
  <si>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</si>
  <si>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</si>
  <si>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</si>
  <si>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</si>
  <si>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</si>
  <si>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</si>
  <si>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</si>
  <si>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</si>
  <si>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</si>
  <si>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</si>
  <si>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</si>
  <si>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</si>
  <si>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</si>
  <si>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</si>
  <si>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</si>
  <si>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</si>
  <si>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</si>
  <si>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</si>
  <si>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</si>
  <si>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</si>
  <si>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</si>
  <si>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</si>
  <si>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</si>
  <si>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</si>
  <si>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</si>
  <si>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</si>
  <si>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</si>
  <si>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</si>
  <si>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</si>
  <si>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</si>
  <si>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</si>
  <si>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</si>
  <si>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</si>
  <si>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</si>
  <si>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</si>
  <si>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</si>
  <si>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</si>
  <si>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</si>
  <si>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</si>
  <si>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</si>
  <si>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</si>
  <si>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</si>
  <si>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</si>
  <si>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</si>
  <si>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</si>
  <si>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</si>
  <si>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</si>
  <si>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</si>
  <si>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</si>
  <si>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</si>
  <si>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</si>
  <si>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</si>
  <si>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</si>
  <si>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</si>
  <si>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</si>
  <si>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</si>
  <si>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</si>
  <si>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</si>
  <si>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</si>
  <si>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</si>
  <si>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</si>
  <si>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</si>
  <si>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</si>
  <si>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</si>
  <si>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</si>
  <si>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</si>
  <si>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</si>
  <si>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</si>
  <si>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</si>
  <si>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</si>
  <si>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</si>
  <si>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</si>
  <si>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</si>
  <si>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</si>
  <si>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</si>
  <si>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</si>
  <si>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</si>
  <si>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</si>
  <si>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</si>
  <si>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</si>
  <si>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</si>
  <si>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</si>
  <si>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</si>
  <si>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</si>
  <si>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</si>
  <si>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</si>
  <si>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</si>
  <si>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</si>
  <si>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</si>
  <si>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</si>
  <si>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</si>
  <si>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</si>
  <si>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</si>
  <si>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</si>
  <si>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</si>
  <si>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</si>
  <si>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</si>
  <si>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</si>
  <si>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</si>
  <si>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</si>
  <si>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</si>
  <si>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</si>
  <si>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</si>
  <si>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</si>
  <si>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</si>
  <si>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</si>
  <si>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</si>
  <si>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</si>
  <si>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</si>
  <si>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</si>
  <si>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</si>
  <si>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</si>
  <si>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</si>
  <si>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</si>
  <si>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</si>
  <si>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</si>
  <si>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</si>
  <si>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</si>
  <si>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</si>
  <si>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</si>
  <si>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</si>
  <si>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</si>
  <si>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</si>
  <si>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</si>
  <si>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</si>
  <si>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</si>
  <si>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</si>
  <si>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</si>
  <si>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</si>
  <si>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</si>
  <si>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</si>
  <si>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</si>
  <si>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</si>
  <si>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</si>
  <si>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</si>
  <si>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</si>
  <si>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</si>
  <si>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</si>
  <si>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</si>
  <si>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</si>
  <si>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</si>
  <si>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</si>
  <si>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</si>
  <si>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</si>
  <si>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</si>
  <si>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</si>
  <si>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</si>
  <si>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</si>
  <si>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</si>
  <si>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</si>
  <si>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</si>
  <si>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</si>
  <si>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</si>
  <si>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</si>
  <si>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</si>
  <si>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</si>
  <si>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</si>
  <si>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</si>
  <si>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</si>
  <si>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</si>
  <si>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</si>
  <si>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</si>
  <si>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</si>
  <si>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</si>
  <si>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</si>
  <si>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</si>
  <si>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</si>
  <si>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</si>
  <si>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</si>
  <si>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</si>
  <si>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</si>
  <si>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</si>
  <si>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</si>
  <si>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</si>
  <si>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</si>
  <si>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</si>
  <si>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</si>
  <si>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</si>
  <si>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</si>
  <si>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</si>
  <si>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</si>
  <si>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</si>
  <si>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</si>
  <si>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</si>
  <si>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</si>
  <si>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</si>
  <si>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</si>
  <si>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</si>
  <si>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</si>
  <si>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</si>
  <si>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</si>
  <si>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</si>
  <si>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</si>
  <si>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</si>
  <si>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</si>
  <si>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</si>
  <si>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</si>
  <si>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</si>
  <si>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</si>
  <si>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</si>
  <si>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</si>
  <si>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</si>
  <si>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</si>
  <si>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</si>
  <si>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</si>
  <si>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</si>
  <si>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</si>
  <si>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</si>
  <si>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</si>
  <si>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</si>
  <si>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</si>
  <si>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</si>
  <si>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</si>
  <si>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</si>
  <si>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</si>
  <si>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</si>
  <si>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</si>
  <si>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</si>
  <si>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</si>
  <si>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</si>
  <si>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</si>
  <si>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</si>
  <si>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</si>
  <si>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</si>
  <si>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</si>
  <si>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</si>
  <si>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</si>
  <si>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</si>
  <si>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</si>
  <si>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</si>
  <si>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</si>
  <si>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</si>
  <si>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</si>
  <si>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</si>
  <si>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</si>
  <si>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</si>
  <si>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</si>
  <si>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</si>
  <si>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</si>
  <si>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</si>
  <si>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</si>
  <si>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</si>
  <si>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</si>
  <si>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</si>
  <si>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</si>
  <si>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</si>
  <si>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</si>
  <si>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</si>
  <si>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</si>
  <si>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</si>
  <si>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</si>
  <si>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</si>
  <si>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</si>
  <si>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</si>
  <si>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</si>
  <si>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</si>
  <si>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</si>
  <si>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</si>
  <si>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</si>
  <si>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</si>
  <si>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</si>
  <si>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</si>
  <si>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</si>
  <si>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</si>
  <si>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</si>
  <si>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</si>
  <si>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</si>
  <si>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</si>
  <si>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</si>
  <si>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</si>
  <si>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</si>
  <si>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</si>
  <si>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</si>
  <si>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</si>
  <si>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</si>
  <si>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</si>
  <si>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</si>
  <si>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</si>
  <si>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</si>
  <si>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</si>
  <si>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</si>
  <si>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</si>
  <si>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</si>
  <si>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</si>
  <si>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</si>
  <si>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</si>
  <si>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</si>
  <si>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</si>
  <si>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</si>
  <si>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</si>
  <si>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</si>
  <si>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</si>
  <si>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</si>
  <si>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</si>
  <si>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</si>
  <si>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</si>
  <si>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</si>
  <si>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</si>
  <si>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</si>
  <si>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</si>
  <si>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</si>
  <si>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</si>
  <si>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</si>
  <si>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</si>
  <si>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</si>
  <si>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</si>
  <si>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</si>
  <si>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</si>
  <si>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</si>
  <si>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</si>
  <si>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</si>
  <si>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</si>
  <si>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</si>
  <si>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</si>
  <si>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</si>
  <si>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</si>
  <si>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</si>
  <si>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</si>
  <si>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</si>
  <si>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</si>
  <si>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</si>
  <si>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</si>
  <si>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</si>
  <si>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</si>
  <si>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</si>
  <si>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</si>
  <si>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</si>
  <si>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</si>
  <si>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</si>
  <si>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</si>
  <si>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</si>
  <si>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</si>
  <si>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</si>
  <si>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</si>
  <si>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</si>
  <si>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</si>
  <si>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</si>
  <si>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</si>
  <si>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</si>
  <si>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</si>
  <si>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</si>
  <si>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</si>
  <si>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</si>
  <si>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</si>
  <si>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</si>
  <si>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</si>
  <si>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</si>
  <si>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</si>
  <si>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</si>
  <si>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</si>
  <si>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</si>
  <si>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</si>
  <si>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</si>
  <si>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</si>
  <si>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</si>
  <si>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</si>
  <si>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</si>
  <si>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</si>
  <si>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</si>
  <si>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</si>
  <si>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</si>
  <si>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</si>
  <si>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</si>
  <si>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</si>
  <si>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</si>
  <si>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</si>
  <si>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</si>
  <si>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</si>
  <si>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</si>
  <si>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</si>
  <si>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</si>
  <si>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</si>
  <si>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</si>
  <si>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</si>
  <si>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</si>
  <si>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</si>
  <si>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</si>
  <si>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</si>
  <si>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</si>
  <si>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</si>
  <si>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</si>
  <si>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</si>
  <si>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</si>
  <si>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</si>
  <si>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</si>
  <si>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</si>
  <si>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</si>
  <si>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</si>
  <si>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</si>
  <si>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</si>
  <si>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</si>
  <si>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</si>
  <si>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</si>
  <si>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</si>
  <si>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</si>
  <si>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</si>
  <si>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</si>
  <si>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</si>
  <si>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</si>
  <si>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</si>
  <si>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</si>
  <si>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</si>
  <si>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</si>
  <si>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</si>
  <si>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</si>
  <si>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</si>
  <si>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</si>
  <si>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</si>
  <si>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</si>
  <si>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</si>
  <si>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</si>
  <si>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</si>
  <si>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</si>
  <si>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</si>
  <si>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</si>
  <si>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</si>
  <si>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</si>
  <si>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</si>
  <si>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</si>
  <si>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</si>
  <si>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</si>
  <si>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</si>
  <si>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</si>
  <si>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</si>
  <si>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</si>
  <si>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</si>
  <si>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</si>
  <si>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</si>
  <si>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</si>
  <si>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</si>
  <si>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</si>
  <si>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</si>
  <si>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</si>
  <si>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</si>
  <si>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</si>
  <si>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</si>
  <si>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</si>
  <si>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</si>
  <si>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</si>
  <si>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</si>
  <si>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</si>
  <si>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</si>
  <si>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</si>
  <si>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</si>
  <si>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</si>
  <si>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</si>
  <si>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</si>
  <si>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</si>
  <si>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</si>
  <si>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</si>
  <si>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</si>
  <si>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</si>
  <si>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</si>
  <si>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</si>
  <si>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</si>
  <si>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</si>
  <si>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</si>
  <si>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</si>
  <si>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</si>
  <si>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</si>
  <si>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</si>
  <si>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</si>
  <si>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</si>
  <si>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</si>
  <si>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</si>
  <si>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</si>
  <si>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</si>
  <si>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</si>
  <si>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</si>
  <si>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</si>
  <si>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</si>
  <si>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</si>
  <si>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</si>
  <si>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</si>
  <si>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</si>
  <si>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</si>
  <si>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</si>
  <si>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</si>
  <si>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</si>
  <si>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</si>
  <si>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</si>
  <si>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</si>
  <si>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</si>
  <si>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</si>
  <si>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</si>
  <si>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</si>
  <si>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</si>
  <si>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</si>
  <si>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</si>
  <si>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</si>
  <si>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</si>
  <si>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</si>
  <si>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</si>
  <si>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</si>
  <si>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</si>
  <si>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</si>
  <si>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</si>
  <si>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</si>
  <si>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</si>
  <si>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</si>
  <si>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</si>
  <si>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</si>
  <si>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</si>
  <si>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</si>
  <si>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</si>
  <si>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</si>
  <si>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</si>
  <si>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</si>
  <si>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</si>
  <si>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</si>
  <si>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</si>
  <si>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</si>
  <si>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</si>
  <si>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</si>
  <si>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</si>
  <si>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</si>
  <si>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</si>
  <si>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</si>
  <si>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</si>
  <si>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</si>
  <si>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</si>
  <si>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</si>
  <si>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</si>
  <si>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</si>
  <si>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</si>
  <si>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</si>
  <si>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</si>
  <si>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</si>
  <si>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</si>
  <si>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</si>
  <si>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</si>
  <si>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</si>
  <si>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</si>
  <si>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</si>
  <si>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</si>
  <si>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</si>
  <si>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</si>
  <si>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</si>
  <si>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</si>
  <si>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</si>
  <si>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</si>
  <si>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</si>
  <si>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</si>
  <si>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</si>
  <si>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</si>
  <si>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</si>
  <si>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</si>
  <si>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</si>
  <si>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</si>
  <si>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</si>
  <si>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</si>
  <si>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</si>
  <si>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</si>
  <si>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</si>
  <si>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</si>
  <si>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</si>
  <si>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</si>
  <si>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</si>
  <si>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</si>
  <si>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</si>
  <si>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</si>
  <si>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</si>
  <si>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</si>
  <si>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</si>
  <si>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</si>
  <si>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</si>
  <si>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</si>
  <si>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</si>
  <si>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</si>
  <si>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</si>
  <si>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</si>
  <si>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</si>
  <si>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</si>
  <si>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</si>
  <si>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</si>
  <si>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</si>
  <si>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</si>
  <si>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</si>
  <si>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</si>
  <si>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</si>
  <si>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</si>
  <si>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</si>
  <si>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</si>
  <si>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</si>
  <si>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</si>
  <si>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</si>
  <si>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</si>
  <si>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</si>
  <si>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</si>
  <si>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</si>
  <si>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</si>
  <si>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</si>
  <si>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</si>
  <si>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</si>
  <si>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</si>
  <si>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</si>
  <si>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</si>
  <si>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</si>
  <si>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</si>
  <si>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</si>
  <si>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</si>
  <si>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</si>
  <si>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</si>
  <si>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</si>
  <si>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</si>
  <si>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</si>
  <si>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</si>
  <si>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</si>
  <si>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</si>
  <si>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</si>
  <si>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</si>
  <si>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</si>
  <si>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</si>
  <si>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</si>
  <si>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</si>
  <si>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</si>
  <si>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</si>
  <si>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</si>
  <si>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</si>
  <si>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</si>
  <si>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</si>
  <si>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</si>
  <si>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</si>
  <si>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</si>
  <si>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</si>
  <si>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</si>
  <si>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</si>
  <si>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</si>
  <si>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</si>
  <si>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</si>
  <si>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</si>
  <si>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</si>
  <si>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</si>
  <si>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</si>
  <si>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</si>
  <si>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</si>
  <si>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</si>
  <si>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</si>
  <si>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</si>
  <si>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</si>
  <si>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</si>
  <si>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</si>
  <si>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</si>
  <si>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</si>
  <si>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</si>
  <si>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</si>
  <si>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</si>
  <si>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</si>
  <si>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</si>
  <si>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</si>
  <si>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</si>
  <si>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</si>
  <si>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</si>
  <si>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</si>
  <si>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</si>
  <si>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</si>
  <si>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</si>
  <si>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</si>
  <si>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</si>
  <si>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</si>
  <si>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</si>
  <si>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</si>
  <si>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</si>
  <si>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</si>
  <si>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</si>
  <si>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</si>
  <si>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</si>
  <si>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</si>
  <si>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</si>
  <si>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</si>
  <si>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</si>
  <si>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</si>
  <si>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</si>
  <si>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</si>
  <si>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</si>
  <si>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</si>
  <si>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</si>
  <si>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</si>
  <si>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</si>
  <si>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</si>
  <si>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</si>
  <si>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</si>
  <si>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</si>
  <si>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</si>
  <si>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</si>
  <si>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</si>
  <si>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</si>
  <si>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</si>
  <si>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</si>
  <si>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</si>
  <si>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</si>
  <si>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</si>
  <si>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</si>
  <si>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</si>
  <si>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</si>
  <si>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</si>
  <si>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</si>
  <si>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</si>
  <si>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</si>
  <si>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</si>
  <si>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</si>
  <si>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</si>
  <si>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</si>
  <si>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</si>
  <si>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</si>
  <si>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</si>
  <si>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</si>
  <si>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</si>
  <si>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</si>
  <si>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</si>
  <si>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</si>
  <si>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</si>
  <si>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</si>
  <si>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</si>
  <si>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</si>
  <si>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</si>
  <si>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</si>
  <si>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</si>
  <si>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</si>
  <si>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</si>
  <si>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</si>
  <si>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</si>
  <si>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</si>
  <si>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</si>
  <si>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</si>
  <si>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</si>
  <si>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</si>
  <si>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</si>
  <si>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</si>
  <si>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</si>
  <si>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</si>
  <si>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</si>
  <si>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</si>
  <si>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</si>
  <si>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</si>
  <si>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</si>
  <si>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</si>
  <si>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</si>
  <si>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</si>
  <si>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</si>
  <si>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</si>
  <si>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</si>
  <si>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</si>
  <si>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</si>
  <si>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</si>
  <si>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</si>
  <si>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</si>
  <si>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</si>
  <si>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</si>
  <si>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</si>
  <si>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</si>
  <si>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</si>
  <si>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</si>
  <si>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</si>
  <si>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</si>
  <si>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</si>
  <si>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</si>
  <si>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</si>
  <si>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</si>
  <si>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</si>
  <si>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</si>
  <si>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</si>
  <si>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</si>
  <si>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</si>
  <si>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</si>
  <si>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</si>
  <si>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</si>
  <si>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</si>
  <si>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</si>
  <si>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</si>
  <si>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</si>
  <si>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</si>
  <si>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</si>
  <si>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</si>
  <si>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</si>
  <si>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</si>
  <si>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</si>
  <si>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</si>
  <si>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</si>
  <si>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</si>
  <si>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</si>
  <si>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</si>
  <si>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</si>
  <si>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</si>
  <si>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</si>
  <si>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</si>
  <si>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</si>
  <si>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</si>
  <si>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</si>
  <si>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</si>
  <si>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</si>
  <si>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</si>
  <si>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</si>
  <si>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</si>
  <si>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</si>
  <si>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</si>
  <si>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</si>
  <si>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</si>
  <si>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</si>
  <si>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</si>
  <si>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</si>
  <si>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</si>
  <si>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</si>
  <si>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</si>
  <si>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</si>
  <si>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</si>
  <si>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</si>
  <si>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</si>
  <si>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</si>
  <si>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</si>
  <si>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</si>
  <si>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</si>
  <si>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</si>
  <si>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</si>
  <si>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</si>
  <si>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</si>
  <si>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</si>
  <si>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</si>
  <si>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</si>
  <si>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</si>
  <si>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</si>
  <si>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</si>
  <si>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</si>
  <si>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</si>
  <si>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</si>
  <si>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</si>
  <si>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</si>
  <si>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</si>
  <si>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</si>
  <si>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</si>
  <si>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</si>
  <si>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</si>
  <si>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</si>
  <si>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</si>
  <si>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</si>
  <si>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</si>
  <si>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</si>
  <si>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</si>
  <si>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</si>
  <si>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</si>
  <si>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</si>
  <si>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</si>
  <si>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</si>
  <si>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</si>
  <si>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</si>
  <si>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</si>
  <si>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</si>
  <si>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</si>
  <si>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</si>
  <si>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</si>
  <si>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</si>
  <si>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</si>
  <si>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</si>
  <si>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</si>
  <si>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</si>
  <si>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</si>
  <si>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</si>
  <si>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</si>
  <si>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</si>
  <si>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</si>
  <si>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</si>
  <si>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</si>
  <si>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</si>
  <si>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</si>
  <si>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</si>
  <si>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</si>
  <si>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</si>
  <si>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</si>
  <si>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</si>
  <si>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</si>
  <si>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</si>
  <si>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</si>
  <si>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</si>
  <si>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</si>
  <si>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</si>
  <si>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</si>
  <si>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</si>
  <si>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</si>
  <si>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</si>
  <si>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</si>
  <si>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</si>
  <si>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</si>
  <si>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</si>
  <si>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</si>
  <si>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</si>
  <si>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</si>
  <si>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</si>
  <si>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</si>
  <si>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</si>
  <si>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</si>
  <si>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</si>
  <si>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</si>
  <si>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</si>
  <si>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</si>
  <si>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</si>
  <si>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</si>
  <si>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</si>
  <si>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</si>
  <si>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</si>
  <si>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</si>
  <si>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</si>
  <si>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</si>
  <si>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</si>
  <si>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</si>
  <si>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</si>
  <si>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</si>
  <si>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</si>
  <si>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</si>
  <si>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</si>
  <si>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</si>
  <si>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</si>
  <si>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</si>
  <si>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</si>
  <si>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</si>
  <si>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</si>
  <si>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</si>
  <si>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</si>
  <si>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</si>
  <si>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</si>
  <si>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</si>
  <si>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</si>
  <si>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</si>
  <si>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</si>
  <si>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</si>
  <si>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</si>
  <si>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</si>
  <si>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</si>
  <si>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</si>
  <si>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</si>
  <si>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</si>
  <si>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</si>
  <si>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</si>
  <si>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</si>
  <si>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</si>
  <si>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</si>
  <si>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</si>
  <si>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</si>
  <si>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</si>
  <si>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</si>
  <si>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</si>
  <si>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</si>
  <si>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</si>
  <si>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</si>
  <si>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</si>
  <si>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</si>
  <si>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</si>
  <si>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</si>
  <si>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</si>
  <si>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</si>
  <si>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</si>
  <si>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</si>
  <si>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</si>
  <si>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</si>
  <si>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</si>
  <si>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</si>
  <si>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</si>
  <si>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</si>
  <si>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</si>
  <si>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</si>
  <si>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</si>
  <si>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</si>
  <si>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</si>
  <si>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</si>
  <si>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</si>
  <si>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</si>
  <si>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</si>
  <si>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</si>
  <si>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</si>
  <si>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</si>
  <si>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</si>
  <si>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</si>
  <si>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</si>
  <si>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</si>
  <si>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</si>
  <si>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</si>
  <si>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</si>
  <si>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</si>
  <si>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</si>
  <si>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</si>
  <si>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</si>
  <si>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</si>
  <si>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</si>
  <si>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</si>
  <si>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</si>
  <si>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</si>
  <si>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</si>
  <si>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</si>
  <si>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</si>
  <si>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</si>
  <si>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</si>
  <si>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</si>
  <si>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</si>
  <si>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</si>
  <si>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</si>
  <si>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</si>
  <si>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</si>
  <si>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</si>
  <si>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</si>
  <si>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</si>
  <si>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</si>
  <si>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</si>
  <si>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</si>
  <si>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</si>
  <si>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</si>
  <si>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</si>
  <si>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</si>
  <si>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</si>
  <si>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</si>
  <si>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</si>
  <si>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</si>
  <si>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</si>
  <si>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</si>
  <si>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</si>
  <si>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</si>
  <si>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</si>
  <si>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</si>
  <si>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</si>
  <si>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</si>
  <si>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</si>
  <si>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</si>
  <si>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</si>
  <si>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</si>
  <si>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</si>
  <si>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</si>
  <si>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</si>
  <si>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</si>
  <si>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</si>
  <si>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</si>
  <si>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</si>
  <si>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</si>
  <si>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</si>
  <si>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</si>
  <si>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</si>
  <si>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</si>
  <si>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</si>
  <si>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</si>
  <si>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</si>
  <si>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</si>
  <si>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</si>
  <si>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</si>
  <si>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</si>
  <si>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</si>
  <si>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</si>
  <si>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</si>
  <si>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</si>
  <si>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</si>
  <si>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</si>
  <si>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</si>
  <si>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</si>
  <si>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</si>
  <si>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</si>
  <si>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</si>
  <si>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</si>
  <si>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</si>
  <si>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</si>
  <si>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</si>
  <si>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</si>
  <si>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</si>
  <si>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</si>
  <si>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</si>
  <si>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</si>
  <si>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</si>
  <si>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</si>
  <si>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</si>
  <si>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</si>
  <si>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</si>
  <si>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</si>
  <si>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</si>
  <si>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</si>
  <si>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</si>
  <si>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</si>
  <si>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</si>
  <si>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</si>
  <si>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</si>
  <si>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</si>
  <si>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</si>
  <si>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</si>
  <si>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</si>
  <si>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</si>
  <si>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</si>
  <si>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</si>
  <si>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</si>
  <si>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</si>
  <si>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</si>
  <si>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</si>
  <si>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</si>
  <si>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</si>
  <si>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</si>
  <si>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</si>
  <si>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</si>
  <si>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</si>
  <si>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</si>
  <si>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</si>
  <si>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</si>
  <si>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</si>
  <si>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</si>
  <si>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</si>
  <si>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</si>
  <si>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</si>
  <si>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</si>
  <si>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</si>
  <si>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</si>
  <si>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</si>
  <si>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</si>
  <si>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</si>
  <si>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</si>
  <si>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</si>
  <si>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</si>
  <si>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</si>
  <si>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</si>
  <si>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</si>
  <si>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</si>
  <si>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</si>
  <si>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</si>
  <si>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</si>
  <si>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</si>
  <si>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</si>
  <si>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</si>
  <si>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</si>
  <si>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</si>
  <si>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</si>
  <si>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</si>
  <si>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</si>
  <si>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</si>
  <si>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</si>
  <si>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</si>
  <si>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</si>
  <si>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</si>
  <si>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</si>
  <si>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</si>
  <si>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</si>
  <si>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</si>
  <si>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</si>
  <si>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</si>
  <si>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</si>
  <si>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</si>
  <si>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</si>
  <si>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</si>
  <si>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</si>
  <si>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</si>
  <si>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</si>
  <si>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</si>
  <si>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</si>
  <si>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</si>
  <si>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</si>
  <si>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</si>
  <si>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</si>
  <si>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</si>
  <si>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</si>
  <si>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</si>
  <si>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</si>
  <si>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</si>
  <si>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</si>
  <si>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</si>
  <si>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</si>
  <si>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</si>
  <si>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</si>
  <si>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</si>
  <si>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</si>
  <si>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</si>
  <si>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</si>
  <si>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</si>
  <si>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</si>
  <si>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</si>
  <si>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</si>
  <si>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</si>
  <si>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</si>
  <si>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</si>
  <si>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</si>
  <si>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</si>
  <si>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</si>
  <si>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</si>
  <si>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</si>
  <si>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</si>
  <si>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</si>
  <si>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</si>
  <si>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</si>
  <si>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</si>
  <si>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</si>
  <si>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</si>
  <si>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</si>
  <si>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</si>
  <si>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</si>
  <si>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</si>
  <si>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</si>
  <si>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</si>
  <si>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</si>
  <si>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</si>
  <si>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</si>
  <si>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</si>
  <si>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</si>
  <si>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</si>
  <si>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</si>
  <si>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</si>
  <si>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</si>
  <si>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</si>
  <si>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</si>
  <si>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</si>
  <si>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</si>
  <si>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</si>
  <si>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</si>
  <si>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</si>
  <si>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</si>
  <si>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</si>
  <si>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</si>
  <si>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</si>
  <si>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</si>
  <si>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</si>
  <si>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</si>
  <si>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</si>
  <si>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</si>
  <si>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</si>
  <si>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</si>
  <si>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</si>
  <si>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</si>
  <si>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</si>
  <si>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</si>
  <si>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</si>
  <si>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</si>
  <si>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</si>
  <si>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</si>
  <si>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</si>
  <si>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</si>
  <si>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</si>
  <si>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</si>
  <si>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</si>
  <si>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</si>
  <si>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</si>
  <si>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</si>
  <si>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</si>
  <si>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</si>
  <si>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</si>
  <si>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</si>
  <si>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</si>
  <si>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</si>
  <si>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</si>
  <si>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</si>
  <si>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</si>
  <si>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</si>
  <si>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</si>
  <si>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</si>
  <si>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</si>
  <si>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</si>
  <si>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</si>
  <si>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</si>
  <si>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</si>
  <si>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</si>
  <si>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</si>
  <si>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</si>
  <si>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</si>
  <si>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</si>
  <si>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</si>
  <si>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</si>
  <si>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</si>
  <si>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</si>
  <si>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</si>
  <si>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</si>
  <si>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</si>
  <si>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</si>
  <si>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</si>
  <si>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</si>
  <si>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</si>
  <si>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</si>
  <si>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</si>
  <si>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</si>
  <si>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</si>
  <si>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</si>
  <si>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</si>
  <si>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</si>
  <si>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</si>
  <si>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</si>
  <si>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</si>
  <si>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</si>
  <si>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</si>
  <si>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</si>
  <si>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</si>
  <si>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</si>
  <si>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</si>
  <si>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</si>
  <si>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</si>
  <si>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</si>
  <si>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</si>
  <si>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</si>
  <si>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</si>
  <si>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</si>
  <si>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</si>
  <si>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</si>
  <si>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</si>
  <si>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</si>
  <si>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</si>
  <si>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</si>
  <si>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</si>
  <si>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</si>
  <si>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</si>
  <si>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</si>
  <si>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</si>
  <si>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</si>
  <si>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</si>
  <si>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</si>
  <si>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</si>
  <si>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</si>
  <si>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</si>
  <si>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</si>
  <si>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</si>
  <si>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</si>
  <si>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</si>
  <si>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</si>
  <si>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</si>
  <si>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</si>
  <si>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</si>
  <si>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</si>
  <si>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</si>
  <si>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</si>
  <si>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</si>
  <si>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</si>
  <si>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</si>
  <si>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</si>
  <si>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</si>
  <si>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</si>
  <si>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</si>
  <si>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</si>
  <si>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</si>
  <si>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</si>
  <si>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</si>
  <si>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</si>
  <si>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</si>
  <si>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</si>
  <si>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</si>
  <si>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</si>
  <si>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</si>
  <si>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</si>
  <si>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</si>
  <si>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</si>
  <si>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</si>
  <si>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</si>
  <si>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</si>
  <si>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</si>
  <si>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</si>
  <si>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</si>
  <si>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</si>
  <si>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</si>
  <si>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</si>
  <si>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</si>
  <si>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</si>
  <si>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</si>
  <si>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</si>
  <si>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</si>
  <si>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</si>
  <si>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</si>
  <si>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</si>
  <si>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</si>
  <si>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</si>
  <si>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</si>
  <si>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</si>
  <si>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</si>
  <si>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</si>
  <si>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</si>
  <si>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</si>
  <si>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</si>
  <si>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</si>
  <si>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</si>
  <si>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</si>
  <si>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</si>
  <si>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</si>
  <si>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</si>
  <si>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</si>
  <si>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</si>
  <si>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</si>
  <si>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</si>
  <si>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</si>
  <si>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</si>
  <si>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</si>
  <si>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</si>
  <si>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</si>
  <si>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</si>
  <si>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</si>
  <si>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</si>
  <si>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</si>
  <si>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</si>
  <si>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</si>
  <si>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</si>
  <si>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</si>
  <si>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</si>
  <si>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</si>
  <si>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</si>
  <si>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</si>
  <si>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</si>
  <si>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</si>
  <si>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</si>
  <si>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</si>
  <si>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</si>
  <si>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</si>
  <si>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</si>
  <si>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</si>
  <si>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</si>
  <si>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</si>
  <si>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</si>
  <si>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</si>
  <si>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</si>
  <si>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</si>
  <si>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</si>
  <si>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</si>
  <si>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</si>
  <si>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</si>
  <si>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</si>
  <si>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</si>
  <si>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</si>
  <si>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</si>
  <si>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</si>
  <si>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</si>
  <si>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</si>
  <si>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</si>
  <si>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</si>
  <si>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</si>
  <si>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</si>
  <si>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</si>
  <si>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</si>
  <si>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</si>
  <si>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</si>
  <si>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</si>
  <si>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</si>
  <si>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</si>
  <si>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</si>
  <si>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</si>
  <si>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</si>
  <si>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</si>
  <si>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</si>
  <si>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</si>
  <si>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</si>
  <si>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</si>
  <si>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</si>
  <si>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</si>
  <si>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</si>
  <si>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</si>
  <si>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</si>
  <si>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</si>
  <si>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</si>
  <si>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</si>
  <si>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</si>
  <si>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</si>
  <si>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</si>
  <si>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</si>
  <si>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</si>
  <si>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</si>
  <si>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</si>
  <si>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</si>
  <si>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</si>
  <si>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</si>
  <si>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</si>
  <si>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</si>
  <si>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</si>
  <si>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</si>
  <si>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</si>
  <si>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</si>
  <si>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</si>
  <si>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</si>
  <si>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</si>
  <si>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</si>
  <si>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</si>
  <si>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</si>
  <si>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</si>
  <si>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</si>
  <si>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</si>
  <si>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</si>
  <si>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</si>
  <si>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</si>
  <si>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</si>
  <si>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</si>
  <si>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</si>
  <si>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</si>
  <si>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</si>
  <si>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</si>
  <si>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</si>
  <si>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</si>
  <si>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</si>
  <si>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</si>
  <si>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</si>
  <si>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</si>
  <si>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</si>
  <si>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</si>
  <si>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</si>
  <si>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</si>
  <si>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</si>
  <si>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</si>
  <si>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</si>
  <si>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</si>
  <si>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</si>
  <si>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</si>
  <si>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</si>
  <si>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</si>
  <si>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</si>
  <si>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</si>
  <si>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</si>
  <si>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</si>
  <si>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</si>
  <si>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</si>
  <si>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</si>
  <si>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</si>
  <si>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</si>
  <si>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</si>
  <si>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</si>
  <si>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</si>
  <si>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</si>
  <si>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</si>
  <si>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</si>
  <si>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</si>
  <si>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</si>
  <si>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</si>
  <si>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</si>
  <si>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</si>
  <si>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</si>
  <si>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</si>
  <si>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</si>
  <si>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</si>
  <si>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</si>
  <si>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</si>
  <si>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</si>
  <si>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</si>
  <si>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</si>
  <si>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</si>
  <si>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</si>
  <si>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</si>
  <si>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</si>
  <si>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</si>
  <si>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</si>
  <si>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</si>
  <si>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</si>
  <si>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</si>
  <si>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</si>
  <si>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</si>
  <si>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</si>
  <si>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</si>
  <si>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</si>
  <si>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</si>
  <si>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</si>
  <si>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</si>
  <si>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</si>
  <si>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</si>
  <si>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</si>
  <si>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</si>
  <si>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</si>
  <si>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</si>
  <si>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</si>
  <si>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</si>
  <si>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</si>
  <si>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</si>
  <si>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</si>
  <si>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</si>
  <si>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</si>
  <si>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</si>
  <si>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</si>
  <si>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</si>
  <si>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</si>
  <si>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</si>
  <si>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</si>
  <si>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</si>
  <si>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</si>
  <si>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</si>
  <si>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</si>
  <si>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</si>
  <si>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</si>
  <si>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</si>
  <si>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</si>
  <si>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</si>
  <si>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</si>
  <si>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</si>
  <si>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</si>
  <si>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</si>
  <si>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</si>
  <si>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</si>
  <si>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</si>
  <si>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</si>
  <si>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</si>
  <si>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</si>
  <si>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</si>
  <si>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</si>
  <si>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</si>
  <si>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</si>
  <si>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</si>
  <si>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</si>
  <si>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</si>
  <si>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</si>
  <si>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</si>
  <si>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</si>
  <si>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</si>
  <si>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</si>
  <si>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</si>
  <si>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</si>
  <si>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</si>
  <si>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</si>
  <si>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</si>
  <si>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</si>
  <si>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</si>
  <si>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</si>
  <si>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</si>
  <si>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</si>
  <si>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</si>
  <si>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</si>
  <si>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</si>
  <si>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</si>
  <si>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</si>
  <si>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</si>
  <si>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</si>
  <si>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</si>
  <si>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</si>
  <si>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</si>
  <si>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</si>
  <si>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</si>
  <si>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</si>
  <si>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</si>
  <si>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</si>
  <si>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</si>
  <si>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</si>
  <si>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</si>
  <si>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</si>
  <si>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</si>
  <si>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</si>
  <si>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</si>
  <si>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</si>
  <si>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</si>
  <si>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</si>
  <si>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</si>
  <si>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</si>
  <si>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</si>
  <si>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</si>
  <si>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</si>
  <si>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</si>
  <si>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</si>
  <si>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</si>
  <si>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</si>
  <si>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</si>
  <si>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</si>
  <si>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</si>
  <si>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</si>
  <si>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</si>
  <si>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</si>
  <si>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</si>
  <si>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</si>
  <si>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</si>
  <si>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</si>
  <si>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</si>
  <si>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</si>
  <si>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</si>
  <si>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</si>
  <si>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</si>
  <si>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</si>
  <si>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</si>
  <si>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</si>
  <si>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</si>
  <si>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</si>
  <si>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</si>
  <si>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</si>
  <si>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</si>
  <si>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</si>
  <si>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</si>
  <si>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</si>
  <si>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</si>
  <si>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</si>
  <si>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</si>
  <si>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</si>
  <si>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</si>
  <si>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</si>
  <si>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</si>
  <si>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</si>
  <si>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</si>
  <si>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</si>
  <si>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</si>
  <si>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</si>
  <si>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</si>
  <si>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</si>
  <si>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</si>
  <si>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</si>
  <si>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</si>
  <si>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</si>
  <si>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</si>
  <si>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</si>
  <si>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</si>
  <si>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</si>
  <si>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</si>
  <si>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</si>
  <si>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</si>
  <si>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</si>
  <si>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</si>
  <si>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</si>
  <si>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</si>
  <si>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</si>
  <si>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</si>
  <si>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</si>
  <si>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</si>
  <si>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</si>
  <si>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</si>
  <si>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</si>
  <si>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</si>
  <si>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</si>
  <si>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</si>
  <si>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</si>
  <si>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</si>
  <si>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</si>
  <si>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</si>
  <si>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</si>
  <si>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</si>
  <si>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</si>
  <si>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</si>
  <si>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</si>
  <si>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</si>
  <si>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</si>
  <si>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</si>
  <si>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</si>
  <si>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</si>
  <si>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</si>
  <si>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</si>
  <si>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</si>
  <si>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</si>
  <si>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</si>
  <si>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</si>
  <si>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</si>
  <si>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</si>
  <si>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</si>
  <si>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</si>
  <si>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</si>
  <si>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</si>
  <si>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</si>
  <si>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</si>
  <si>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</si>
  <si>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</si>
  <si>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</si>
  <si>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</si>
  <si>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</si>
  <si>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</si>
  <si>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</si>
  <si>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</si>
  <si>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</si>
  <si>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</si>
  <si>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</si>
  <si>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</si>
  <si>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</si>
  <si>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</si>
  <si>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</si>
  <si>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</si>
  <si>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</si>
  <si>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</si>
  <si>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</si>
  <si>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</si>
  <si>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</si>
  <si>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</si>
  <si>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</si>
  <si>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</si>
  <si>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</si>
  <si>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</si>
  <si>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</si>
  <si>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</si>
  <si>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</si>
  <si>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</si>
  <si>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</si>
  <si>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</si>
  <si>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</si>
  <si>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</si>
  <si>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</si>
  <si>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</si>
  <si>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</si>
  <si>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</si>
  <si>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</si>
  <si>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</si>
  <si>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</si>
  <si>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</si>
  <si>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</si>
  <si>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</si>
  <si>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</si>
  <si>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</si>
  <si>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</si>
  <si>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</si>
  <si>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</si>
  <si>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</si>
  <si>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</si>
  <si>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</si>
  <si>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</si>
  <si>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</si>
  <si>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</si>
  <si>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</si>
  <si>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</si>
  <si>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</si>
  <si>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</si>
  <si>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</si>
  <si>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</si>
  <si>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</si>
  <si>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</si>
  <si>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</si>
  <si>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</si>
  <si>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</si>
  <si>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</si>
  <si>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</si>
  <si>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</si>
  <si>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</si>
  <si>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</si>
  <si>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</si>
  <si>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</si>
  <si>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</si>
  <si>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</si>
  <si>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</si>
  <si>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</si>
  <si>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</si>
  <si>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</si>
  <si>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</si>
  <si>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</si>
  <si>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</si>
  <si>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</si>
  <si>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</si>
  <si>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</si>
  <si>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</si>
  <si>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</si>
  <si>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</si>
  <si>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</si>
  <si>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</si>
  <si>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</si>
  <si>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</si>
  <si>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</si>
  <si>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</si>
  <si>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</si>
  <si>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</si>
  <si>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</si>
  <si>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</si>
  <si>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</si>
  <si>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</si>
  <si>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</si>
  <si>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</si>
  <si>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</si>
  <si>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</si>
  <si>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</si>
  <si>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</si>
  <si>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</si>
  <si>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</si>
  <si>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</si>
  <si>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</si>
  <si>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</si>
  <si>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</si>
  <si>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</si>
  <si>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</si>
  <si>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</si>
  <si>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</si>
  <si>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</si>
  <si>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</si>
  <si>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</si>
  <si>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</si>
  <si>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</si>
  <si>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</si>
  <si>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</si>
  <si>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</si>
  <si>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</si>
  <si>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</si>
  <si>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</si>
  <si>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</si>
  <si>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</si>
  <si>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</si>
  <si>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</si>
  <si>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</si>
  <si>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</si>
  <si>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</si>
  <si>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</si>
  <si>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</si>
  <si>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</si>
  <si>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</si>
  <si>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</si>
  <si>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</si>
  <si>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</si>
  <si>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</si>
  <si>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</si>
  <si>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</si>
  <si>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</si>
  <si>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</si>
  <si>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</si>
  <si>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</si>
  <si>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</si>
  <si>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</si>
  <si>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</si>
  <si>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</si>
  <si>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</si>
  <si>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</si>
  <si>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</si>
  <si>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</si>
  <si>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</si>
  <si>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</si>
  <si>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</si>
  <si>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</si>
  <si>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</si>
  <si>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</si>
  <si>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</si>
  <si>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</si>
  <si>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</si>
  <si>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</si>
  <si>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</si>
  <si>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</si>
  <si>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</si>
  <si>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</si>
  <si>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</si>
  <si>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</si>
  <si>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</si>
  <si>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</si>
  <si>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</si>
  <si>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</si>
  <si>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</si>
  <si>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</si>
  <si>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</si>
  <si>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</si>
  <si>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</si>
  <si>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</si>
  <si>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</si>
  <si>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</si>
  <si>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</si>
  <si>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</si>
  <si>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</si>
  <si>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</si>
  <si>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</si>
  <si>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</si>
  <si>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</si>
  <si>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</si>
  <si>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</si>
  <si>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</si>
  <si>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</si>
  <si>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</si>
  <si>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</si>
  <si>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</si>
  <si>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</si>
  <si>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</si>
  <si>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</si>
  <si>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</si>
  <si>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</si>
  <si>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</si>
  <si>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</si>
  <si>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</si>
  <si>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</si>
  <si>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</si>
  <si>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</si>
  <si>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</si>
  <si>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</si>
  <si>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</si>
  <si>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</si>
  <si>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</si>
  <si>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</si>
  <si>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</si>
  <si>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</si>
  <si>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</si>
  <si>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</si>
  <si>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</si>
  <si>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</si>
  <si>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</si>
  <si>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</si>
  <si>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</si>
  <si>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</si>
  <si>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</si>
  <si>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</si>
  <si>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</si>
  <si>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</si>
  <si>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</si>
  <si>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</si>
  <si>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</si>
  <si>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</si>
  <si>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</si>
  <si>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</si>
  <si>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</si>
  <si>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</si>
  <si>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</si>
  <si>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</si>
  <si>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</si>
  <si>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</si>
  <si>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</si>
  <si>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</si>
  <si>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</si>
  <si>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</si>
  <si>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</si>
  <si>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</si>
  <si>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</si>
  <si>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</si>
  <si>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</si>
  <si>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</si>
  <si>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</si>
  <si>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</si>
  <si>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</si>
  <si>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</si>
  <si>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</si>
  <si>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</si>
  <si>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</si>
  <si>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</si>
  <si>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</si>
  <si>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</si>
  <si>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</si>
  <si>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</si>
  <si>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</si>
  <si>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</si>
  <si>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</si>
  <si>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</si>
  <si>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</si>
  <si>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</si>
  <si>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</si>
  <si>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</si>
  <si>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</si>
  <si>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</si>
  <si>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</si>
  <si>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</si>
  <si>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</si>
  <si>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</si>
  <si>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PCM-20251030-00001996</t>
  </si>
  <si>
    <t xml:space="preserve">team on way need 30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</si>
  <si>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</si>
  <si>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</si>
  <si>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</si>
  <si>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</si>
  <si>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</si>
  <si>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</si>
  <si>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</si>
  <si>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</si>
  <si>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</si>
  <si>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</si>
  <si>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</si>
  <si>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</si>
  <si>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</si>
  <si>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</si>
  <si>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</si>
  <si>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</si>
  <si>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</si>
  <si>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</si>
  <si>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</si>
  <si>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</si>
  <si>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</si>
  <si>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</si>
  <si>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</si>
  <si>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</si>
  <si>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</si>
  <si>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</si>
  <si>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</si>
  <si>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</si>
  <si>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</si>
  <si>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</si>
  <si>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</si>
  <si>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</si>
  <si>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</si>
  <si>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</si>
  <si>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</si>
  <si>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</si>
  <si>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</si>
  <si>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</si>
  <si>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</si>
  <si>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</si>
  <si>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</si>
  <si>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</si>
  <si>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</si>
  <si>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</si>
  <si>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</si>
  <si>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</si>
  <si>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</si>
  <si>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</si>
  <si>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</si>
  <si>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</si>
  <si>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</si>
  <si>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</si>
  <si>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</si>
  <si>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</si>
  <si>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</si>
  <si>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</si>
  <si>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</si>
  <si>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</si>
  <si>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</si>
  <si>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</si>
  <si>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</si>
  <si>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</si>
  <si>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</si>
  <si>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</si>
  <si>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</si>
  <si>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</si>
  <si>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</si>
  <si>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</si>
  <si>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</si>
  <si>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</si>
  <si>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</si>
  <si>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</si>
  <si>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</si>
  <si>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</si>
  <si>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</si>
  <si>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</si>
  <si>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</si>
  <si>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</si>
  <si>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</si>
  <si>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</si>
  <si>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</si>
  <si>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</si>
  <si>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</si>
  <si>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</si>
  <si>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</si>
  <si>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</si>
  <si>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</si>
  <si>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</si>
  <si>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</si>
  <si>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</si>
  <si>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</si>
  <si>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</si>
  <si>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</si>
  <si>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</si>
  <si>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PCM-20251031-00000019</t>
  </si>
  <si>
    <t>EM team moved need 40 min</t>
  </si>
  <si>
    <t>PCM-20251031-00000014</t>
  </si>
  <si>
    <t>EM team moved need 60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</si>
</sst>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3" totalsRowShown="0" headerRowDxfId="174" dataDxfId="173" headerRowBorderDxfId="171" tableBorderDxfId="172" totalsRowBorderDxfId="170">
  <autoFilter ref="A1:L13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8" totalsRowShown="0" headerRowDxfId="31" dataDxfId="30" headerRowBorderDxfId="28" tableBorderDxfId="29">
  <autoFilter ref="A1:L39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3"/>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298.03388182870549</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2</v>
      </c>
      <c r="D3" s="138" t="s">
        <v>12881</v>
      </c>
      <c r="E3" s="135" t="s">
        <v>39021</v>
      </c>
      <c r="F3" s="171">
        <v>45960.998263888891</v>
      </c>
      <c r="G3" s="170">
        <f ca="1">IFERROR(NOW()-F3,"")</f>
        <v>-1.5956481482135132E-2</v>
      </c>
      <c r="H3" s="136">
        <v>45960.992407407408</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71"/>
      <c r="G4" s="170">
        <f ca="1">IFERROR(NOW()-F4,"")</f>
        <v>45960.982307407408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71"/>
      <c r="G5" s="170">
        <f ca="1">IFERROR(NOW()-F5,"")</f>
        <v>45960.982307407408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45960.982307407408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45960.982307407408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45960.982307407408</v>
      </c>
      <c r="H8" s="136"/>
      <c r="I8" s="134" t="str">
        <f>IFERROR(VLOOKUP(D8,DB!A:F,6,0),"")</f>
        <v/>
      </c>
      <c r="J8" s="134" t="str">
        <f>IFERROR(VLOOKUP(D8,DB!A:G,7,0),"")</f>
        <v/>
      </c>
      <c r="K8" s="138"/>
      <c r="L8" s="139" t="str">
        <f>IFERROR(VLOOKUP(D8,DB!A:I,9,0),"")</f>
        <v/>
      </c>
    </row>
    <row r="9" spans="1:15" ht="15" customHeight="1">
      <c r="A9" s="133"/>
      <c r="B9" s="134" t="str">
        <f>IFERROR(VLOOKUP(D9,DB!A:K,11,0),"")</f>
        <v/>
      </c>
      <c r="C9" s="134"/>
      <c r="D9" s="80"/>
      <c r="E9" s="135"/>
      <c r="F9" s="136"/>
      <c r="G9" s="137">
        <f ca="1">IFERROR(NOW()-F9,"")</f>
        <v>45960.982307407408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45960.982307407408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45960.982307407408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45960.982307407408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45960.982307407408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45960.982307407408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45960.982307407408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45960.982307407408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45960.982307407408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45960.982307407408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45960.982307407408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45960.982307407408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45960.982307407408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45960.982307407408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45960.982307407408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45960.982307407408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45960.982307407408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45960.982307407408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45960.982307407408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45960.982307407408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45960.982307407408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45960.982307407408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45960.982307407408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45960.982307407408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45960.982307407408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45960.982307407408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45960.982307407408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45960.982307407408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45960.982307407408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45960.982307407408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45960.982307407408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45960.982307407408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45960.982307407408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45960.982307407408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45960.982307407408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45960.982307407408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45960.982307407408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45960.982307407408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45960.982307407408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45960.982307407408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45960.982307407408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45960.982307407408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45960.982307407408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45960.982307407408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45960.982307407408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45960.982307407408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45960.982307407408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45960.982307407408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45960.982307407408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45960.982307407408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45960.982307407408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45960.982307407408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45960.982307407408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45960.982307407408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45960.982307407408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45960.982307407408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45960.982307407408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45960.982307407408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45960.982307407408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45960.982307407408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45960.982307407408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45960.982307407408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45960.982307407408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45960.982307407408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45960.982307407408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45960.982307407408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45960.982307407408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45960.982307407408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45960.982307407408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45960.982307407408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45960.982307407408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45960.982307407408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45960.982307407408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45960.982307407408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45960.982307407408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45960.982307407408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45960.982307407408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45960.982307407408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45960.982307407408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45960.982307407408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45960.982307407408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45960.982307407408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45960.982307407408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45960.982307407408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45960.982307407408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45960.982307407408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45960.982307407408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45960.982307407408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45960.982307407408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45960.982307407408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45960.982307407408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45960.982307407408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45960.982307407408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45960.982307407408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45960.982307407408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45960.982307407408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45960.982307407408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45960.982307407408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45960.982307407408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45960.982307407408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45960.982307407408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45960.982307407408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45960.982307407408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45960.982307407408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45960.982307407408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45960.982307407408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45960.982307407408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45960.982307407408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45960.982307407408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45960.982307407408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45960.982307407408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45960.982307407408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45960.982307407408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45960.982307407408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45960.982307407408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45960.982307407408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45960.982307407408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45960.982307407408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45960.982307407408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45960.982307407408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45960.982307407408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45960.982307407408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45960.982307407408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45960.982307407408</v>
      </c>
      <c r="H132" s="136"/>
      <c r="I132" s="134" t="str">
        <f>IFERROR(VLOOKUP(D132,DB!A:F,6,0),"")</f>
        <v/>
      </c>
      <c r="J132" s="134" t="str">
        <f>IFERROR(VLOOKUP(D132,DB!A:G,7,0),"")</f>
        <v/>
      </c>
      <c r="K132" s="138"/>
      <c r="L132" s="139" t="str">
        <f>IFERROR(VLOOKUP(D132,DB!A:I,9,0),"")</f>
        <v/>
      </c>
    </row>
    <row r="133" spans="1:12" ht="15" customHeight="1">
      <c r="A133" s="145"/>
      <c r="B133" s="146" t="str">
        <f>IFERROR(VLOOKUP(D133,DB!A:K,11,0),"")</f>
        <v/>
      </c>
      <c r="C133" s="146"/>
      <c r="D133" s="146"/>
      <c r="E133" s="147"/>
      <c r="F133" s="148"/>
      <c r="G133" s="149">
        <f ca="1">IFERROR(NOW()-F133,"")</f>
        <v>45960.982307407408</v>
      </c>
      <c r="H133" s="148"/>
      <c r="I133" s="146" t="str">
        <f>IFERROR(VLOOKUP(D133,DB!A:F,6,0),"")</f>
        <v/>
      </c>
      <c r="J133" s="146" t="str">
        <f>IFERROR(VLOOKUP(D133,DB!A:G,7,0),"")</f>
        <v/>
      </c>
      <c r="K133" s="150"/>
      <c r="L133" s="151" t="str">
        <f>IFERROR(VLOOKUP(D133,DB!A:I,9,0),"")</f>
        <v/>
      </c>
    </row>
  </sheetData>
  <customSheetViews>
    <customSheetView guid="{F6042A99-DD27-4453-835D-0834D95730CC}" filter="1" showAutoFilter="1">
      <pageMargins left="0" right="0" top="0" bottom="0" header="0" footer="0"/>
      <autoFilter ref="B1:M1" xr:uid="{6769B714-745A-49F9-9642-95B1EAEDED6D}"/>
    </customSheetView>
  </customSheetViews>
  <dataValidations count="2">
    <dataValidation allowBlank="1" showInputMessage="1" showErrorMessage="1" sqref="E1" xr:uid="{5DBA255D-CDD9-49FB-AD3C-AF70AB4EE696}"/>
    <dataValidation type="list" allowBlank="1" showInputMessage="1" showErrorMessage="1" sqref="E2:E13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135.98246979167016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2.2402240740775596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R2</v>
      </c>
      <c r="C5" s="18"/>
      <c r="D5" s="18" t="s">
        <v>23528</v>
      </c>
      <c r="E5" s="114"/>
      <c r="F5" s="115"/>
      <c r="G5" s="116">
        <f ca="1">IFERROR(NOW()-F5,"-")</f>
        <v>45960.982307407408</v>
      </c>
      <c r="H5" s="115"/>
      <c r="I5" s="18" t="str">
        <f>IFERROR(VLOOKUP(D5,DB!A:F,6,0),"")</f>
        <v>SCECO</v>
      </c>
      <c r="J5" s="18" t="str">
        <f>IFERROR(VLOOKUP(D5,DB!A:G,7,0),"")</f>
        <v>Vandalized</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45960.982307407408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45960.982307407408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45960.982307407408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45960.982307407408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45960.982307407408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45960.982307407408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45960.982307407408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45960.982307407408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45960.982307407408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45960.982307407408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45960.982307407408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45960.982307407408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45960.982307407408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45960.982307407408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45960.982307407408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45960.982307407408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45960.982307407408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45960.982307407408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45960.982307407408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45960.982307407408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45960.982307407408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45960.982307407408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45960.982307407408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45960.982307407408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45960.982307407408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45960.982307407408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45960.982307407408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45960.982307407408</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45960.982307407408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45960.982307407408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45960.982307407408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45960.982307407408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45960.982307407408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45960.982307407408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45960.982307407408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45960.982307407408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45960.982307407408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45960.982307407408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45960.982307407408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45960.982307407408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45960.982307407408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45960.982307407408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45960.982307407408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45960.982307407408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45960.982307407408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45960.982307407408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45960.982307407408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45960.982307407408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45960.982307407408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45960.982307407408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45960.982307407408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45960.982307407408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45960.982307407408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45960.982307407408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45960.982307407408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45960.982307407408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45960.982307407408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45960.982307407408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45960.982307407408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45960.982307407408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45960.982307407408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45960.982307407408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45960.982307407408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45960.982307407408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45960.982307407408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45960.982307407408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45960.982307407408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45960.982307407408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45960.982307407408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45960.982307407408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45960.982307407408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45960.982307407408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45960.982307407408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45960.982307407408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45960.982307407408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45960.982307407408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45960.982307407408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45960.982307407408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45960.982307407408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45960.982307407408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45960.982307407408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45960.982307407408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45960.982307407408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45960.982307407408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45960.982307407408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45960.982307407408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45960.982307407408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45960.982307407408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45960.982307407408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45960.982307407408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45960.982307407408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45960.982307407408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45960.982307407408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45960.982307407408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45960.982307407408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45960.982307407408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45960.982307407408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45960.982307407408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45960.982307407408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45960.982307407408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45960.982307407408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45960.982307407408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45960.982307407408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45960.982307407408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45960.982307407408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45960.982307407408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45960.982307407408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45960.982307407408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45960.982307407408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45960.982307407408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45960.982307407408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45960.982307407408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45960.982307407408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45960.982307407408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45960.982307407408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45960.982307407408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45960.982307407408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45960.982307407408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45960.982307407408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45960.982307407408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45960.982307407408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45960.982307407408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45960.982307407408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45960.982307407408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45960.982307407408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45960.982307407408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45960.982307407408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45960.982307407408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45960.982307407408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45960.982307407408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45960.982307407408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45960.982307407408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45960.982307407408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45960.982307407408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45960.982307407408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45960.982307407408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45960.982307407408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45960.982307407408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45960.982307407408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45960.982307407408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45960.982307407408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45960.982307407408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45960.982307407408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45960.982307407408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45960.982307407408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45960.982307407408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45960.982307407408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45960.982307407408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45960.982307407408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45960.982307407408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45960.982307407408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45960.982307407408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45960.982307407408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45960.982307407408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45960.982307407408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45960.982307407408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45960.982307407408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45960.982307407408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45960.982307407408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45960.982307407408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45960.982307407408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45960.982307407408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45960.982307407408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45960.982307407408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45960.982307407408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45960.982307407408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45960.982307407408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45960.982307407408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45960.982307407408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45960.982307407408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45960.982307407408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45960.982307407408</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45960.982307754632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45960.982307754632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45960.982307754632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45960.982307754632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45960.982307754632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45960.982307754632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45960.982307754632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45960.982307754632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45960.982307754632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45960.982307754632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45960.982307754632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45960.982307754632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45960.982307754632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45960.982307754632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45960.982307754632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45960.982307754632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45960.982307754632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45960.982307754632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45960.982307754632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45960.982307754632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45960.982307754632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45960.982307754632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45960.982307754632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45960.982307754632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45960.982307754632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45960.982307754632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45960.982307754632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45960.982307754632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45960.982307754632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45960.982307754632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45960.982307754632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45960.982307754632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45960.982307754632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45960.982307754632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45960.982307754632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45960.982307754632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45960.982307754632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45960.982307754632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45960.982307754632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45960.982307754632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45960.982307754632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45960.982307754632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45960.982307754632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45960.982307754632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45960.982307754632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45960.982307754632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45960.982307754632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45960.982307754632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45960.982307754632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45960.982307754632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45960.982307754632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45960.982307754632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45960.982307754632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45960.982307754632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45960.982307754632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45960.982307754632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45960.982307754632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45960.982307754632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45960.982307754632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45960.982307754632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45960.982307754632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45960.982307754632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45960.982307754632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45960.982307754632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45960.982307754632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45960.982307754632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45960.982307754632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45960.982307754632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45960.982307754632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45960.982307754632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45960.982307754632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45960.982307754632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45960.982307754632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45960.982307754632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45960.982307754632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45960.982307754632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45960.982307754632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45960.982307754632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45960.982307754632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45960.982307754632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45960.982307754632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45960.982307754632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45960.982307754632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45960.982307754632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45960.982307754632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45960.982307754632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45960.982307754632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45960.982307754632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45960.982307754632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45960.982307754632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45960.982307754632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45960.982307754632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45960.982307754632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45960.982307754632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45960.982307754632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45960.982307754632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45960.982307754632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45960.982307754632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45960.982307754632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45960.982307754632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45960.982307754632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45960.982307754632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45960.982307754632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45960.982307754632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45960.982307754632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45960.982307754632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45960.982307754632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45960.982307754632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45960.982307754632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45960.982307754632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45960.982307754632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45960.982307754632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45960.982307754632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45960.982307754632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45960.982307754632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45960.982307754632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45960.982307754632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45960.982307754632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45960.982307754632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45960.982307754632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45960.982307754632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45960.982307754632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45960.982307754632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45960.982307754632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45960.982307754632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45960.982307754632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45960.982307754632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45960.982307754632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45960.982307754632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45960.982307754632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45960.982307754632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45960.982307754632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45960.982307754632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45960.982307754632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45960.982307754632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45960.982307754632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45960.982307754632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45960.982307754632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45960.982307754632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45960.982307754632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45960.982307754632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45960.982307754632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45960.982307754632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45960.982307754632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45960.982307754632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45960.982307754632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45960.982307754632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45960.982307754632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45960.982307754632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45960.982307754632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45960.982307754632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45960.982307754632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45960.982307754632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45960.982307754632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45960.982307754632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45960.982307754632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45960.982307754632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45960.982307754632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45960.982307754632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45960.982307754632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45960.982307754632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45960.982307754632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45960.982307754632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45960.982307754632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45960.982307754632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45960.982307754632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45960.982307754632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45960.982307754632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45960.982307754632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45960.982307754632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45960.982307754632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45960.982307754632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45960.982307754632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45960.982307754632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45960.982307754632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45960.982307754632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45960.982307754632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45960.982307754632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45960.982307754632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45960.982307754632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45960.982307754632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45960.982307754632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45960.982307754632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45960.982307754632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45960.982307754632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45960.982307754632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45960.982307754632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45960.982307754632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45960.982307754632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45960.982307754632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45960.982307754632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45960.982307754632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45960.982307754632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45960.982307754632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45960.982307754632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45960.982307754632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45960.982307754632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45960.982307754632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45960.982307754632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45960.982307754632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45960.982307754632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45960.982307754632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45960.982307754632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45960.982307754632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45960.982307754632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45960.982307754632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45960.982307754632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45960.982307754632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45960.982307754632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45960.982307754632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45960.982307754632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45960.982307754632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45960.982307754632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45960.982307754632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45960.982307754632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45960.982307754632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45960.982307754632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45960.982307754632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45960.982307754632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45960.982307754632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45960.982307754632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45960.982307754632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45960.982307754632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45960.982307754632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45960.982307754632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45960.982307754632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45960.982307754632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45960.982307754632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45960.982307754632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45960.982307754632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45960.982307754632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45960.982307754632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45960.982307754632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45960.982307754632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45960.982307754632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45960.982307754632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45960.982307754632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45960.982307754632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45960.982307754632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45960.982307754632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45960.982307754632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45960.982307754632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45960.982307754632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45960.982307754632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45960.982307754632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45960.982307754632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45960.982307754632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45960.982307754632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45960.982307754632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45960.982307754632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45960.982307754632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45960.982307754632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45960.982307754632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45960.982307754632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45960.982307754632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45960.982307754632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45960.982307754632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45960.982307754632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45960.982307754632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45960.982307754632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45960.982307754632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45960.982307754632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45960.982307754632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45960.982307754632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45960.982307754632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45960.982307754632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45960.982307754632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45960.982307754632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45960.982307754632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45960.982307754632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45960.982307754632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45960.982307754632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45960.982307754632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45960.982307754632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45960.982307754632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45960.982307754632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45960.982307754632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45960.982307754632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45960.982307754632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45960.982307754632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45960.982307754632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45960.982307754632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45960.982307754632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45960.982307754632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45960.982307754632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45960.982307754632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45960.982307754632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45960.982307754632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45960.982307754632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45960.982307754632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45960.982307754632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45960.982307754632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45960.982307754632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45960.982307754632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45960.982307754632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45960.982307754632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45960.982307754632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45960.982307754632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45960.982307754632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45960.982307754632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45960.982307754632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45960.982307754632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45960.982307754632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45960.982307754632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45960.982307754632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45960.982307754632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45960.982307754632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45960.982307754632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45960.982307754632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45960.982307754632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45960.982307754632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45960.982307754632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45960.982307754632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45960.982307754632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45960.982307754632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45960.982307754632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45960.982307754632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45960.982307754632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45960.982307754632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45960.982307754632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45960.982307754632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45960.982307754632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45960.982307754632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45960.982307754632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45960.982307754632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45960.982307754632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45960.982307754632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45960.982307754632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45960.982307754632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45960.982307754632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45960.982307754632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45960.982307754632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45960.982307754632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45960.982307754632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45960.982307754632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45960.982307754632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45960.982307754632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45960.982307754632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45960.982307754632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45960.982307754632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45960.982307754632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45960.982307754632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45960.982307754632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45960.982307754632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45960.982307754632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45960.982307754632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45960.982307754632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45960.982307754632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45960.982307754632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45960.982307754632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45960.982307754632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45960.982307754632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45960.982307754632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45960.982307754632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45960.982307754632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45960.982307754632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45960.982307754632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45960.982307754632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45960.982307754632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45960.982307754632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45960.982307754632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45960.982307754632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45960.982307754632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45960.982307754632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45960.982307754632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45960.982307754632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45960.982307754632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45960.982307754632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45960.982307754632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45960.982307754632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45960.982307754632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45960.982307754632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45960.982307754632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45960.982307754632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45960.982307754632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45960.982307754632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45960.982307754632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45960.982307754632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45960.982307754632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45960.982307754632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45960.982307754632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45960.982307754632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45960.982307754632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45960.982307754632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45960.982307754632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45960.982307754632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45960.982307754632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45960.982307754632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45960.982307754632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45960.982307754632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45960.982307754632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45960.982307754632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45960.982307754632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45960.982307754632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45960.982307754632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45960.982307754632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45960.982307754632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45960.982307754632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45960.982307754632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45960.982307754632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45960.982307754632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45960.982307754632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45960.982307754632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45960.982307754632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45960.982307754632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45960.982307754632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45960.982307754632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45960.982307754632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45960.982307754632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45960.982307754632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45960.982307754632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45960.982307754632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45960.982307754632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45960.982307754632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45960.982307754632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45960.982307754632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45960.982307754632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45960.982307754632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45960.982307754632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45960.982307754632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45960.982307754632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45960.982307754632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45960.982307754632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45960.982307754632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45960.982307754632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45960.982307754632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45960.982307754632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45960.982307754632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45960.982307754632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45960.982307754632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45960.982307754632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45960.982307754632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45960.982307754632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45960.982307754632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45960.982307754632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45960.982307754632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45960.982307754632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45960.982307754632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45960.982307754632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45960.982307754632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45960.982307754632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45960.982307754632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45960.982307754632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45960.982307754632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45960.982307754632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45960.982307754632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45960.982307754632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45960.982307754632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45960.982307754632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45960.982307754632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45960.982307754632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45960.982307754632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45960.982307754632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45960.982307754632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45960.982307754632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45960.982307754632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45960.982307754632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45960.982307754632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45960.982307754632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45960.982307754632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45960.982307754632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45960.982307754632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45960.982307754632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45960.982307754632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45960.982307754632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45960.982307754632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45960.982307754632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45960.982307754632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45960.982307754632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45960.982307754632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45960.982307754632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45960.982307754632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45960.982307754632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45960.982307754632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45960.982307754632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45960.982307754632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45960.982307754632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45960.982307754632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45960.982307754632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45960.982307754632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45960.982307754632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45960.982307754632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45960.982307754632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45960.982307754632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45960.982307754632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45960.982307754632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45960.982307754632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45960.982307754632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45960.982307754632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45960.982307754632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45960.982307754632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45960.982307754632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45960.982307754632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45960.982307754632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45960.982307754632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45960.982307754632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45960.982307754632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45960.982307754632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45960.982307754632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45960.982307754632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45960.982307754632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45960.982307754632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45960.982307754632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45960.982307754632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45960.982307754632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45960.982307754632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45960.982307754632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45960.982307754632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45960.982307754632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45960.982307754632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45960.982307754632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45960.982307754632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45960.982307754632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45960.982307754632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45960.982307754632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45960.982307754632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45960.982307754632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45960.982307754632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45960.982307754632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45960.982307754632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45960.982307754632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45960.982307754632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45960.982307754632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45960.982307754632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45960.982307754632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45960.982307754632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45960.982307754632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45960.982307754632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45960.982307754632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45960.982307754632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45960.982307754632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45960.982307754632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45960.982307754632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45960.982307754632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45960.982307754632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45960.982307754632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45960.982307754632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45960.982307754632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45960.982307754632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45960.982307754632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45960.982307754632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45960.982307754632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45960.982307754632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45960.982307754632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45960.982307754632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45960.982307754632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45960.982307754632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45960.982307754632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45960.982307754632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45960.982307754632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45960.982307754632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45960.982307754632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45960.982307754632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45960.982307754632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45960.982307754632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45960.982307754632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45960.982307754632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45960.982307754632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45960.982307754632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45960.982307754632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45960.982307754632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45960.982307754632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45960.982307754632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45960.982307754632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45960.982307754632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45960.982307754632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45960.982307754632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45960.982307754632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45960.982307754632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45960.982307754632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45960.982307754632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45960.982307754632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45960.982307754632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45960.982307754632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45960.982307754632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45960.982307754632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45960.982307754632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45960.982307754632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45960.982307754632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45960.982307754632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45960.982307754632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45960.982307754632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45960.982307754632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45960.982307754632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45960.982307754632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45960.982307754632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45960.982307754632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45960.982307754632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45960.982307754632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45960.982307754632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45960.982307754632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45960.982307754632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45960.982307754632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45960.982307754632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45960.982307754632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45960.982307754632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45960.982307754632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45960.982307754632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45960.982307754632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45960.982307754632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45960.982307754632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45960.982307754632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45960.982307754632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45960.982307754632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45960.982307754632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45960.982307754632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45960.982307754632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45960.982307754632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45960.982307754632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45960.982307754632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45960.982307754632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45960.982307754632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45960.982307754632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45960.982307754632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45960.982307754632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45960.982307754632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45960.982307754632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45960.982307754632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45960.982307754632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45960.982307754632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45960.982307754632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45960.982307754632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45960.982307754632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45960.982307754632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45960.982307754632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45960.982307754632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45960.982307754632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45960.982307754632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45960.982307754632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45960.982307754632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45960.982307754632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45960.982307754632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45960.982307754632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45960.982307754632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45960.982307754632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45960.982307754632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45960.982307754632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45960.982307754632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45960.982307754632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45960.982307754632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45960.982307754632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45960.982307754632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45960.982307754632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45960.982307754632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45960.982307754632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45960.982307754632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45960.982307754632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45960.982307754632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45960.982307754632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45960.982307754632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45960.982307754632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45960.982307754632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45960.982307754632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45960.982307754632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45960.982307754632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45960.982307754632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45960.982307754632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45960.982307754632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45960.982307754632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45960.982307754632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45960.982307754632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45960.982307754632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45960.982307754632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45960.982307754632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45960.982307754632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45960.982307754632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45960.982307754632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45960.982307754632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45960.982307754632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45960.982307754632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45960.982307754632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45960.982307754632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45960.982307754632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45960.982307754632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45960.982307754632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45960.982307754632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45960.982307754632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45960.982307754632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45960.982307754632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45960.982307754632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45960.982307754632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45960.982307754632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45960.982307754632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45960.982307754632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45960.982307754632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45960.982307754632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45960.982307754632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45960.982307754632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45960.982307754632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45960.982307754632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45960.982307754632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45960.982307754632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45960.982307754632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45960.982307754632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45960.982307754632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45960.982307754632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45960.982307754632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45960.982307754632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45960.982307754632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45960.982307754632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45960.982307754632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45960.982307754632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45960.982307754632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45960.982307754632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45960.982307754632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45960.982307754632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45960.982307754632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45960.982307754632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45960.982307754632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45960.982307754632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45960.982307754632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45960.982307754632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45960.982307754632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45960.982307754632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45960.982307754632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45960.982307754632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45960.982307754632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45960.982307754632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45960.982307754632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45960.982307754632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45960.982307754632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45960.982307754632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45960.982307754632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45960.982307754632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45960.982307754632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45960.982307754632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45960.982307754632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45960.982307754632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45960.982307754632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45960.982307754632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45960.982307754632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45960.982307754632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45960.982307754632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45960.982307754632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45960.982307754632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45960.982307754632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45960.982307754632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45960.982307754632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45960.982307754632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45960.982307754632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45960.982307754632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45960.982307754632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45960.982307754632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45960.982307754632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45960.982307754632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45960.982307754632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45960.982307754632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45960.982307754632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45960.982307754632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45960.982307754632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45960.982307754632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45960.982307754632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45960.982307754632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45960.982307754632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45960.982307754632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45960.982307754632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45960.982307754632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45960.982307754632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45960.982307754632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45960.982307754632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45960.982307754632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45960.982307754632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45960.982307754632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45960.982307754632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45960.982307754632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45960.982307754632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45960.982307754632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45960.982307754632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45960.982307754632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45960.982307754632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45960.982307754632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45960.982307754632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45960.982307754632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45960.982307754632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45960.982307754632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45960.982307754632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45960.982307754632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45960.982307754632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45960.982307754632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45960.982307754632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45960.982307754632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45960.982307754632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45960.982307754632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45960.982307754632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45960.982307754632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45960.982307754632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45960.982307754632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45960.982307754632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45960.982307754632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45960.982307754632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45960.982307754632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45960.982307754632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45960.982307754632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45960.982307754632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45960.982307754632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45960.982307754632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45960.982307754632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45960.982307754632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45960.982307754632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45960.982307754632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45960.982307754632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45960.982307754632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45960.982307754632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45960.982307754632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45960.982307754632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45960.982307754632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45960.982307754632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45960.982307754632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45960.982307754632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45960.982307754632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45960.982307754632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45960.982307754632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45960.982307754632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45960.982307754632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45960.982307754632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45960.982307754632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45960.982307754632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45960.982307754632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45960.982307754632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45960.982307754632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45960.982307754632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45960.982307754632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45960.982307754632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45960.982307754632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45960.982307754632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45960.982307754632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45960.982307754632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45960.982307754632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45960.982307754632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45960.982307754632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45960.982307754632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45960.982307754632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45960.982307754632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45960.982307754632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45960.982307754632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45960.982307754632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45960.982307754632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45960.982307754632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45960.982307754632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45960.982307754632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45960.982307754632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45960.982307754632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45960.982307754632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45960.982307754632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45960.982307754632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45960.982307754632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45960.982307754632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45960.982307754632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45960.982307754632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45960.982307754632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45960.982307754632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45960.982307754632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45960.982307754632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45960.982307754632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45960.982307754632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45960.982307754632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45960.982307754632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45960.982307754632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45960.982307754632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45960.982307754632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45960.982307754632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45960.982307754632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45960.982307754632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45960.982307754632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45960.982307754632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45960.982307754632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45960.982307754632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45960.982307754632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45960.982307754632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45960.982307754632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45960.982307754632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45960.982307754632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45960.982307754632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45960.982307754632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45960.982307754632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45960.982307754632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45960.982307754632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45960.982307754632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45960.982307754632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45960.982307754632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45960.982307754632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45960.982307754632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45960.982307754632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45960.982307754632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45960.982307754632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45960.982307754632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45960.982307754632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45960.982307754632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45960.982307754632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45960.982307754632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45960.982307754632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45960.982307754632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45960.982307754632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45960.982307754632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45960.982307754632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45960.982307754632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45960.982307754632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45960.982307754632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45960.982307754632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45960.982307754632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45960.982307754632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45960.982307754632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45960.982307754632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45960.982307754632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45960.982307754632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45960.982307754632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45960.982307754632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45960.982307754632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45960.982307754632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45960.982307754632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45960.982307754632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45960.982307754632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45960.982307754632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45960.982307754632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45960.982307754632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45960.982307754632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45960.982307754632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45960.982307754632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45960.982307754632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45960.982307754632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45960.982307754632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45960.982307754632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45960.982307754632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45960.982307754632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45960.982307754632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45960.982307754632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45960.982307754632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45960.982307754632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45960.982307754632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45960.982307754632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45960.982307754632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45960.982307754632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45960.982307754632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45960.982307754632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45960.982307754632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45960.982307754632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45960.982307754632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45960.982307754632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45960.982307754632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45960.982307754632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45960.982307754632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45960.982307754632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45960.982307754632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45960.982307754632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45960.982307754632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45960.982307754632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45960.982307754632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45960.982307754632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45960.982307754632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45960.982307754632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45960.982307754632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45960.982307754632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45960.982307754632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45960.982307754632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45960.982307754632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45960.982307754632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45960.982307754632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45960.982307754632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45960.982307754632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45960.982307754632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45960.982307754632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45960.982307754632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45960.982307754632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45960.982307754632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45960.982307754632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45960.982307754632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45960.982307754632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45960.982307754632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45960.982307754632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45960.982307754632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45960.982307754632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45960.982307754632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45960.982307754632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45960.982307754632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45960.982307754632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45960.982307754632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45960.982307754632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45960.982307754632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45960.982307754632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45960.982307754632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45960.982307754632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45960.982307754632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45960.982307754632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45960.982307754632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45960.982307754632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45960.982307754632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45960.982307754632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45960.982307754632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45960.982307754632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45960.982307754632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45960.982307754632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45960.982307754632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45960.982307754632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45960.982307754632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45960.982307754632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45960.982307754632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45960.982307754632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45960.982307754632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45960.982307754632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45960.982307754632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45960.982307754632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45960.982307754632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45960.982307754632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45960.982307754632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45960.982307754632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45960.982307754632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45960.982307754632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45960.982307754632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45960.982307754632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45960.982307754632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45960.982307754632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45960.982307754632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45960.982307754632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45960.982307754632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45960.982307754632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45960.982307754632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45960.982307754632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45960.982307754632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45960.982307754632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45960.982307754632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45960.982307754632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45960.982307754632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45960.982307754632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45960.982307754632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45960.982307754632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45960.982307754632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45960.982307754632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45960.982307754632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45960.982307754632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45960.982307754632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45960.982307754632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45960.982307754632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45960.982307754632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45960.982307754632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45960.982307754632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45960.982307754632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45960.982307754632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45960.982307754632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45960.982307754632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45960.982307754632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45960.982307754632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45960.982307754632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45960.982307754632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45960.982307754632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45960.982307754632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45960.982307754632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45960.982307754632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45960.982307754632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45960.982307754632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45960.982307754632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45960.982307754632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45960.982307754632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45960.982307754632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45960.982307754632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45960.982307754632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45960.982307754632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45960.982307754632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45960.982307754632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45960.982307754632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45960.982307754632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45960.982307754632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45960.982307754632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45960.982307754632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45960.982307754632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45960.982307754632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45960.982307754632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45960.982307754632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45960.982307754632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45960.982307754632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45960.982307754632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45960.982307754632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45960.982307754632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45960.982307754632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45960.982307754632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45960.982307754632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45960.982307754632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45960.982307754632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45960.982307754632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45960.982307754632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45960.982307754632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45960.982307754632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45960.982307754632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45960.982307754632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45960.982307754632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45960.982307754632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45960.982307754632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45960.982307754632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45960.982307754632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45960.982307754632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45960.982307754632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45960.982307754632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45960.982307754632</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257.50159016203543</v>
      </c>
      <c r="H2" s="99">
        <v>45703.474768518521</v>
      </c>
      <c r="I2" s="99" t="str">
        <f>IFERROR(VLOOKUP(D2,DB!A:F,6,0),"")</f>
        <v>SCECO</v>
      </c>
      <c r="J2" s="99" t="str">
        <f>IFERROR(VLOOKUP(D2,DB!A:G,7,0),"")</f>
        <v>Dead</v>
      </c>
      <c r="K2" s="101" t="s">
        <v>39110</v>
      </c>
      <c r="L2" s="94" t="str">
        <f>IFERROR(VLOOKUP(D2,DB!A:I,9,0),"")</f>
        <v>Latis</v>
      </c>
    </row>
    <row r="3" spans="1:16" ht="15" customHeight="1">
      <c r="A3" s="169" t="s">
        <v>39111</v>
      </c>
      <c r="B3" s="119" t="str">
        <f>IFERROR(VLOOKUP(D3,DB!A:K,11,0),"")</f>
        <v>R4</v>
      </c>
      <c r="C3" s="120">
        <v>1</v>
      </c>
      <c r="D3" s="94" t="s">
        <v>28974</v>
      </c>
      <c r="E3" s="98" t="s">
        <v>39021</v>
      </c>
      <c r="F3" s="123">
        <v>45960.96875</v>
      </c>
      <c r="G3" s="124">
        <f ca="1">IFERROR(NOW()-F3,"")</f>
        <v>1.35577546316199E-2</v>
      </c>
      <c r="H3" s="123">
        <v>45960.963101851848</v>
      </c>
      <c r="I3" s="119" t="str">
        <f>IFERROR(VLOOKUP(D3,DB!A:F,6,0),"")</f>
        <v>SCECO</v>
      </c>
      <c r="J3" s="119" t="str">
        <f>IFERROR(VLOOKUP(D3,DB!A:G,7,0),"")</f>
        <v>Weak</v>
      </c>
      <c r="K3" s="125" t="s">
        <v>39112</v>
      </c>
      <c r="L3" s="121" t="str">
        <f>IFERROR(VLOOKUP(D3,DB!A:I,9,0),"")</f>
        <v>Latis</v>
      </c>
    </row>
    <row r="4" spans="1:16" ht="15" customHeight="1">
      <c r="A4" s="119"/>
      <c r="B4" s="119" t="str">
        <f>IFERROR(VLOOKUP(D4,DB!A:K,11,0),"")</f>
        <v/>
      </c>
      <c r="C4" s="120"/>
      <c r="D4" s="94"/>
      <c r="E4" s="98"/>
      <c r="F4" s="123"/>
      <c r="G4" s="124">
        <f ca="1">IFERROR(NOW()-F4,"")</f>
        <v>45960.982307754632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45960.982307754632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45960.982307754632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45960.982307754632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45960.982307754632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45960.982307754632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45960.982307754632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45960.982307754632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45960.982307754632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45960.982307754632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45960.982307754632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45960.982307754632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45960.982307754632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45960.982307754632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45960.982307754632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45960.982307754632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45960.982307754632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45960.982307754632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45960.982307754632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45960.982307754632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45960.982307754632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45960.982307754632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45960.982307754632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45960.982307754632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45960.982307754632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45960.982307754632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45960.982307754632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45960.982307754632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45960.982307754632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45960.982307754632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45960.982307754632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45960.982307754632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45960.982307754632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45960.982307754632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45960.982307754632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45960.982307754632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45960.982307754632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45960.982307754632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45960.982307754632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45960.982307754632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45960.982307754632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45960.982307754632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45960.982307754632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45960.982307754632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45960.982307754632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45960.982307754632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45960.982307754632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45960.982307754632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45960.982307754632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45960.982307754632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45960.982307754632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45960.982307754632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45960.982307754632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45960.982307754632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45960.982307754632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45960.982307754632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45960.982307754632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45960.982307754632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45960.982307754632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45960.982307754632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45960.982307754632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45960.982307754632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45960.982307754632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45960.982307754632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45960.982307754632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45960.982307754632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45960.982307754632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45960.982307754632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45960.982307754632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45960.982307754632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45960.982307754632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45960.982307754632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45960.982307754632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45960.982307754632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45960.982307754632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45960.982307754632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45960.982307754632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45960.982307754632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45960.982307754632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45960.982307754632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45960.982307754632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45960.982307754632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45960.982307754632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45960.982307754632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45960.982307754632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45960.982307754632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45960.982307754632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45960.982307754632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45960.982307754632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45960.982307754632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45960.982307754632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45960.982307754632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45960.982307754632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45960.982307754632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45960.982307754632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45960.982307754632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45960.982307754632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45960.982307754632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45960.982307754632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45960.982307754632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45960.982307754632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45960.982307754632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45960.982307754632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45960.982307754632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45960.982307754632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45960.982307754632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45960.982307754632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45960.982307754632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45960.982307754632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45960.982307754632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45960.982307754632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45960.982307754632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45960.982307754632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45960.982307754632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45960.982307754632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45960.982307754632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45960.982307754632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45960.982307754632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45960.982307754632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45960.982307754632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45960.982307754632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45960.982307754632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45960.982307754632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45960.982307754632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45960.982307754632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45960.982307754632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45960.982307754632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45960.982307754632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45960.982307754632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45960.982307754632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45960.982307754632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45960.982307754632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45960.982307754632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45960.982307754632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45960.982307754632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45960.982307754632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45960.982307754632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45960.982307754632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45960.982307754632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45960.982307754632</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45960.982307754632</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5"/>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69.150247569443309</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34.793430439814983</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12.321196643519215</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32960</v>
      </c>
      <c r="E5" s="152" t="s">
        <v>39021</v>
      </c>
      <c r="F5" s="153">
        <v>45961.017175925925</v>
      </c>
      <c r="G5" s="154">
        <f ca="1">IFERROR(NOW()-F5,"")</f>
        <v>-3.4868171293055639E-2</v>
      </c>
      <c r="H5" s="153">
        <v>45960.980196759258</v>
      </c>
      <c r="I5" s="152" t="str">
        <f>IFERROR(VLOOKUP(D5,DB!A:F,6,0),"")</f>
        <v>SCECO</v>
      </c>
      <c r="J5" s="152" t="str">
        <f>IFERROR(VLOOKUP(D5,DB!A:G,7,0),"")</f>
        <v>Dead</v>
      </c>
      <c r="K5" s="152" t="s">
        <v>39120</v>
      </c>
      <c r="L5" s="152" t="str">
        <f>IFERROR(VLOOKUP(D5,DB!A:I,9,0),"")</f>
        <v>Latis</v>
      </c>
    </row>
    <row r="6" spans="1:13" ht="15">
      <c r="A6" s="152" t="s">
        <v>39121</v>
      </c>
      <c r="B6" s="152" t="str">
        <f>IFERROR(VLOOKUP(D6,DB!A:K,11,0),"")</f>
        <v>R5</v>
      </c>
      <c r="C6" s="152">
        <v>1</v>
      </c>
      <c r="D6" s="152" t="s">
        <v>33074</v>
      </c>
      <c r="E6" s="152" t="s">
        <v>39021</v>
      </c>
      <c r="F6" s="153">
        <v>45961.014155092591</v>
      </c>
      <c r="G6" s="154">
        <f ca="1">IFERROR(NOW()-F6,"")</f>
        <v>-3.1847337959334254E-2</v>
      </c>
      <c r="H6" s="153">
        <v>45961.007962962962</v>
      </c>
      <c r="I6" s="152" t="str">
        <f>IFERROR(VLOOKUP(D6,DB!A:F,6,0),"")</f>
        <v>SCECO</v>
      </c>
      <c r="J6" s="152" t="str">
        <f>IFERROR(VLOOKUP(D6,DB!A:G,7,0),"")</f>
        <v>Dead</v>
      </c>
      <c r="K6" s="152" t="s">
        <v>39122</v>
      </c>
      <c r="L6" s="152" t="str">
        <f>IFERROR(VLOOKUP(D6,DB!A:I,9,0),"")</f>
        <v>Latis</v>
      </c>
    </row>
    <row r="7" spans="1:13" ht="15">
      <c r="A7" s="152"/>
      <c r="B7" s="152" t="str">
        <f>IFERROR(VLOOKUP(D7,DB!A:K,11,0),"")</f>
        <v/>
      </c>
      <c r="C7" s="152"/>
      <c r="D7" s="152"/>
      <c r="E7" s="152"/>
      <c r="F7" s="153"/>
      <c r="G7" s="154">
        <f ca="1">IFERROR(NOW()-F7,"")</f>
        <v>45960.982307754632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45960.982307754632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45960.982307754632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45960.982307754632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45960.982307754632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45960.982307754632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45960.982307754632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45960.982307754632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45960.982307754632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45960.982307754632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45960.982307754632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45960.982307754632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45960.982307754632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45960.982307754632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45960.982307754632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45960.982307754632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45960.982307754632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45960.982307754632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45960.982307754632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45960.982307754632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45960.982307754632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45960.982307754632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45960.982307754632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45960.982307754632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45960.982307754632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45960.982307754632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45960.982307754632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45960.982307754632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45960.982307754632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45960.982307754632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45960.982307754632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45960.982307754632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45960.982307754632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45960.982307754632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45960.982307754632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45960.982307754632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45960.982307754632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45960.982307754632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45960.982307754632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45960.982307754632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45960.982307754632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45960.982307754632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45960.982307754632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45960.982307754632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45960.982307754632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45960.982307754632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45960.982307754632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45960.982307754632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45960.982307754632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45960.982307754632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45960.982307754632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45960.982307754632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45960.982307754632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45960.982307754632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45960.982307754632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45960.982307754632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45960.982307754632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45960.982307754632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45960.982307754632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45960.982307754632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45960.982307754632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45960.982307754632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45960.982307754632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45960.982307754632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45960.982307754632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45960.982307754632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45960.982307754632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45960.982307754632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45960.982307754632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45960.982307754632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45960.982307754632</v>
      </c>
      <c r="H77" s="153"/>
      <c r="I77" s="152" t="str">
        <f>IFERROR(VLOOKUP(D77,DB!A:F,6,0),"")</f>
        <v/>
      </c>
      <c r="J77" s="152" t="str">
        <f>IFERROR(VLOOKUP(D77,DB!A:G,7,0),"")</f>
        <v/>
      </c>
      <c r="K77" s="152"/>
      <c r="L77" s="152" t="str">
        <f>IFERROR(VLOOKUP(D77,DB!A:I,9,0),"")</f>
        <v/>
      </c>
    </row>
    <row r="78" spans="1:12" ht="15">
      <c r="A78" s="158"/>
      <c r="B78" s="158" t="str">
        <f>IFERROR(VLOOKUP(D78,DB!A:K,11,0),"")</f>
        <v/>
      </c>
      <c r="C78" s="158"/>
      <c r="D78" s="158"/>
      <c r="E78" s="158"/>
      <c r="F78" s="159"/>
      <c r="G78" s="160">
        <f ca="1">IFERROR(NOW()-F78,"")</f>
        <v>45960.982307754632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45960.982307754632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45960.982307754632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45960.982307754632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45960.982307754632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45960.982307754632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45960.982307754632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45960.982307754632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45960.982307754632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45960.982307754632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45960.982307754632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45960.982307754632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45960.982307754632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45960.982307754632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45960.982307754632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45960.982307754632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45960.982307754632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45960.982307754632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45960.982307754632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45960.982307754632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45960.982307754632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45960.982307754632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45960.982307754632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45960.982307754632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45960.982307754632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45960.982307754632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45960.982307754632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45960.982307754632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45960.982307754632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45960.982307754632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45960.982307754632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45960.982307754632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45960.982307754632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45960.982307754632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45960.982307754632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45960.982307754632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45960.982307754632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45960.982307754632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45960.982307754632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45960.982307754632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45960.982307754632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45960.982307754632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45960.982307754632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45960.982307754632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45960.982307754632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45960.982307754632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45960.982307754632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45960.982307754632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45960.982307754632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45960.982307754632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45960.982307754632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45960.982307754632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45960.982307754632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45960.982307754632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45960.982307754632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45960.982307754632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45960.982307754632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45960.982307754632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45960.982307754632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45960.982307754632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45960.982307754632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45960.982307754632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45960.982307754632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45960.982307754632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45960.982307754632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45960.982307754632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45960.982307754632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45960.982307754632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45960.982307754632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45960.982307754632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45960.982307754632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45960.982307754632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45960.982307754632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45960.982307754632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45960.982307754632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45960.982307754632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45960.982307754632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45960.982307754632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45960.982307754632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45960.982307754632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45960.982307754632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45960.982307754632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45960.982307754632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45960.982307754632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45960.982307754632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45960.982307754632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45960.982307754632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45960.982307754632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45960.982307754632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45960.982307754632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45960.982307754632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45960.982307754632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45960.982307754632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45960.982307754632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45960.982307754632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45960.982307754632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45960.982307754632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45960.982307754632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45960.982307754632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45960.982307754632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45960.982307754632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45960.982307754632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45960.982307754632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45960.982307754632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45960.982307754632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45960.982307754632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45960.982307754632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45960.982307754632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45960.982307754632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45960.982307754632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45960.982307754632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45960.982307754632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45960.982307754632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45960.982307754632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45960.982307754632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45960.982307754632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45960.982307754632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45960.982307754632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45960.982307754632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45960.982307754632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45960.982307754632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45960.982307754632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45960.982307754632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45960.982307754632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45960.982307754632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45960.982307754632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45960.982307754632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45960.982307754632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45960.982307754632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45960.982307754632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45960.982307754632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45960.982307754632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45960.982307754632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45960.982307754632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45960.982307754632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45960.982307754632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45960.982307754632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45960.982307754632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45960.982307754632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45960.982307754632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45960.982307754632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45960.982307754632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45960.982307754632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45960.982307754632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45960.982307754632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45960.982307754632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45960.982307754632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45960.982307754632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45960.982307754632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45960.982307754632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45960.982307754632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45960.982307754632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45960.982307754632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45960.982307754632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45960.982307754632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45960.982307754632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45960.982307754632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45960.982307754632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45960.982307754632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45960.982307754632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45960.982307754632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45960.982307754632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45960.982307754632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45960.982307754632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45960.982307754632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45960.982307754632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45960.982307754632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45960.982307754632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45960.982307754632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45960.982307754632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45960.982307754632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45960.982307754632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45960.982307754632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45960.982307754632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45960.982307754632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45960.982307754632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45960.982307754632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45960.982307754632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45960.982307754632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45960.982307754632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45960.982307754632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45960.982307754632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45960.982307754632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45960.982307754632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45960.982307754632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45960.982307754632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45960.982307754632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45960.982307754632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45960.982307754632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45960.982307754632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45960.982307754632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45960.982307754632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45960.982307754632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45960.982307754632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45960.982307754632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45960.982307754632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45960.982307754632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45960.982307754632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45960.982307754632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45960.982307754632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45960.982307754632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45960.982307754632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45960.982307754632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45960.982307754632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45960.982307754632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45960.982307754632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45960.982307754632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45960.982307754632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45960.982307754632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45960.982307754632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45960.982307754632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45960.982307754632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45960.982307754632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45960.982307754632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45960.982307754632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45960.982307754632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45960.982307754632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45960.982307754632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45960.982307754632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45960.982307754632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45960.982307754632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45960.982307754632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45960.982307754632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45960.982307754632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45960.982307754632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45960.982307754632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45960.982307754632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45960.982307754632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45960.982307754632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45960.982307754632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45960.982307754632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45960.982307754632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45960.982307754632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45960.982307754632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45960.982307754632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45960.982307754632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45960.982307754632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45960.982307754632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45960.982307754632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45960.982307754632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45960.982307754632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45960.982307754632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45960.982307754632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45960.982307754632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45960.982307754632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45960.982307754632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45960.982307754632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45960.982307754632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45960.982307754632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45960.982307754632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45960.982307754632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45960.982307754632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45960.982307754632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45960.982307754632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45960.982307754632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45960.982307754632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45960.982307754632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45960.982307754632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45960.982307754632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45960.982307754632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45960.982307754632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45960.982307754632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45960.982307754632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45960.982307754632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45960.982307754632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45960.982307754632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45960.982307754632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45960.982307754632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45960.982307754632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45960.982307754632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45960.982307754632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45960.982307754632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45960.982307754632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45960.982307754632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45960.982307754632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45960.982307754632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45960.982307754632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45960.982307754632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45960.982307754632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45960.982307754632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45960.982307754632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45960.982307754632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45960.982307754632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45960.982307754632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45960.982307754632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45960.982307754632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45960.982307754632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45960.982307754632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45960.982307754632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45960.982307754632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45960.982307754632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45960.982307754632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45960.982307754632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45960.982307754632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45960.982307754632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45960.982307754632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45960.982307754632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45960.982307754632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45960.982307754632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45960.982307754632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45960.982307754632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45960.982307754632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45960.982307754632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45960.982307754632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45960.982307754632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45960.982307754632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45960.982307754632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45960.982307754632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45960.982307754632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45960.982307754632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45960.982307754632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45960.982307754632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45960.982307754632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45960.982307754632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45960.982307754632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45960.982307754632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45960.982307754632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45960.982307754632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45960.982307754632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45960.982307754632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45960.982307754632</v>
      </c>
      <c r="H398" s="159"/>
      <c r="I398" s="158" t="str">
        <f>IFERROR(VLOOKUP(D398,DB!A:F,6,0),"")</f>
        <v/>
      </c>
      <c r="J398" s="158" t="str">
        <f>IFERROR(VLOOKUP(D398,DB!A:G,7,0),"")</f>
        <v/>
      </c>
      <c r="K398" s="158"/>
      <c r="L398" s="158" t="str">
        <f>IFERROR(VLOOKUP(D398,DB!A:I,9,0),"")</f>
        <v/>
      </c>
    </row>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8" ht="15"/>
    <row r="509" ht="15"/>
    <row r="511" ht="15"/>
    <row r="512" ht="15"/>
    <row r="513" ht="15"/>
    <row r="514" ht="15"/>
    <row r="516" ht="15"/>
    <row r="517" ht="15"/>
    <row r="524" ht="15"/>
    <row r="525" ht="15"/>
    <row r="526" ht="15"/>
    <row r="527" ht="15"/>
    <row r="528" ht="15"/>
    <row r="529" ht="15"/>
    <row r="532" ht="15"/>
    <row r="533" ht="15"/>
    <row r="534" ht="15"/>
    <row r="535" ht="15"/>
    <row r="536" ht="15"/>
    <row r="537" ht="15"/>
    <row r="538" ht="15"/>
    <row r="539" ht="15"/>
    <row r="540" ht="15"/>
    <row r="541" ht="15"/>
    <row r="542" ht="15"/>
    <row r="543"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9" ht="15"/>
    <row r="600" ht="15"/>
    <row r="637" ht="15"/>
    <row r="638" ht="15"/>
    <row r="639" ht="15"/>
    <row r="640" ht="15"/>
    <row r="641" ht="15"/>
    <row r="642" ht="15"/>
    <row r="643" ht="15"/>
    <row r="644" ht="15"/>
    <row r="645" ht="15"/>
    <row r="646"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7" ht="15"/>
    <row r="728" ht="15"/>
    <row r="729" ht="15"/>
    <row r="731" ht="15"/>
    <row r="732"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936" ht="15"/>
    <row r="937" ht="15"/>
    <row r="938" ht="15"/>
    <row r="939" ht="15"/>
    <row r="940" ht="15"/>
    <row r="941" ht="15"/>
    <row r="947" ht="15"/>
    <row r="948" ht="15"/>
    <row r="949" ht="15"/>
    <row r="950" ht="15"/>
    <row r="951" ht="15"/>
    <row r="952" ht="15"/>
    <row r="953"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4" ht="15"/>
    <row r="1005" ht="15"/>
    <row r="1011" ht="15"/>
    <row r="1012" ht="15"/>
    <row r="1014" ht="15"/>
    <row r="1015" ht="15"/>
    <row r="1016" ht="15"/>
    <row r="1017" ht="15"/>
    <row r="1018" ht="15"/>
    <row r="1019" ht="15"/>
    <row r="1020" ht="15"/>
    <row r="1022" ht="15"/>
    <row r="1023" ht="15"/>
    <row r="1024"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3" ht="15"/>
    <row r="1094" ht="15"/>
    <row r="1095" ht="15"/>
    <row r="1096" ht="15"/>
    <row r="1097" ht="15"/>
    <row r="1098" ht="15"/>
    <row r="1099" ht="15"/>
    <row r="1100" ht="15"/>
    <row r="1101" ht="15"/>
    <row r="1102" ht="15"/>
    <row r="1103" ht="15"/>
    <row r="1104" ht="15"/>
    <row r="1105" ht="15"/>
    <row r="1106"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9" ht="15"/>
    <row r="1160"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6" ht="15"/>
    <row r="1187" ht="15"/>
    <row r="1188" ht="15"/>
    <row r="1191" ht="15"/>
    <row r="1193" ht="15"/>
    <row r="1195" ht="15"/>
    <row r="1198" ht="15"/>
    <row r="1199" ht="15"/>
    <row r="1200" ht="15"/>
    <row r="1202" ht="15"/>
    <row r="1204" ht="15"/>
    <row r="1205" ht="15"/>
    <row r="1206" ht="15"/>
    <row r="1207" ht="15"/>
    <row r="1208" ht="15"/>
    <row r="1210" ht="15"/>
    <row r="1211" ht="15"/>
    <row r="1212" ht="15"/>
    <row r="1213" ht="15"/>
    <row r="1215" ht="15"/>
    <row r="1217" ht="15"/>
    <row r="1218" ht="15"/>
    <row r="1220" ht="15"/>
    <row r="1221" ht="15"/>
    <row r="1222" ht="15"/>
    <row r="1223" ht="15"/>
    <row r="1225" ht="15"/>
    <row r="1227" ht="15"/>
    <row r="1228" ht="15"/>
    <row r="1229" ht="15"/>
    <row r="1230" ht="15"/>
    <row r="1232" ht="15"/>
    <row r="1233" ht="15"/>
    <row r="1234" ht="15"/>
    <row r="1235" ht="15"/>
    <row r="1236" ht="15"/>
    <row r="1237" ht="15"/>
    <row r="1238" ht="15"/>
    <row r="1241" ht="15"/>
    <row r="1243" ht="15"/>
    <row r="1244" ht="15"/>
    <row r="1245" ht="15"/>
    <row r="1246" ht="15"/>
    <row r="1247" ht="15"/>
    <row r="1248" ht="15"/>
    <row r="1249" ht="15"/>
    <row r="1250" ht="15"/>
    <row r="1253" ht="15"/>
    <row r="1254" ht="15"/>
    <row r="1256" ht="15"/>
    <row r="1258" ht="15"/>
    <row r="1259" ht="15"/>
    <row r="1260" ht="15"/>
    <row r="1261" ht="15"/>
    <row r="1262" ht="15"/>
    <row r="1266" ht="15"/>
    <row r="1267" ht="15"/>
    <row r="1269" ht="15"/>
    <row r="1270" ht="15"/>
    <row r="1273" ht="15"/>
    <row r="1274" ht="15"/>
    <row r="1278" ht="15"/>
    <row r="1285" ht="15"/>
  </sheetData>
  <dataValidations count="2">
    <dataValidation allowBlank="1" showInputMessage="1" showErrorMessage="1" sqref="E1" xr:uid="{920C6338-E771-4DAE-8C89-92A9093EA4DE}"/>
    <dataValidation type="list" allowBlank="1" showInputMessage="1" showErrorMessage="1" sqref="E2:E39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tabSelected="1"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45960.982307754632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45960.982307754632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45960.982307754632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45960.982307754632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45960.982307754632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45960.982307754632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45960.982307754632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45960.982307754632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45960.982307754632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45960.982307754632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45960.982307754632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45960.982307754632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45960.982307754632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45960.982307754632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45960.982307754632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45960.982307754632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45960.982307754632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45960.982307754632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45960.982307754632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45960.982307754632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45960.982307754632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45960.982307754632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45960.982307754632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45960.982307754632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45960.982307754632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45960.982307754632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45960.982307754632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45960.982307754632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45960.982307754632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45960.982307754632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45960.982307754632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45960.982307754632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45960.982307754632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45960.982307754632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45960.982307754632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45960.982307754632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45960.982307754632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45960.982307754632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45960.982307754632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45960.982307754632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45960.982307754632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45960.982307754632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45960.982307754632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45960.982307754632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45960.982307754632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45960.982307754632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45960.982307754632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45960.982307754632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45960.982307754632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45960.982307754632</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2025-10-30T21:35:29Z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