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961" documentId="120_S{2AC9BD13-BADA-5192-A53E-5A8FF88502F6}" xr6:coauthVersionLast="47" xr6:coauthVersionMax="47" xr10:uidLastSave="{FE676739-458F-4681-98AC-46AA770B878A}"/>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2" i="3"/>
  <c r="G2" i="3"/>
  <c r="I2" i="3"/>
  <c r="J2" i="3"/>
  <c r="L2" i="3"/>
  <c r="B3" i="3"/>
  <c r="G3" i="3"/>
  <c r="I3" i="3"/>
  <c r="J3" i="3"/>
  <c r="L3" i="3"/>
  <c r="B4" i="3"/>
  <c r="G4" i="3"/>
  <c r="I4" i="3"/>
  <c r="J4" i="3"/>
  <c r="L4" i="3"/>
  <c r="J10" i="1"/>
  <c r="G6" i="4"/>
  <c r="G7"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I19" i="9"/>
  <c r="I20" i="9"/>
  <c r="I21" i="9"/>
  <c r="I22" i="9"/>
  <c r="I23" i="9"/>
  <c r="I24" i="9"/>
  <c r="I25" i="9"/>
  <c r="I26" i="9"/>
  <c r="I27" i="9"/>
  <c r="I28" i="9"/>
  <c r="I29" i="9"/>
  <c r="I30" i="9"/>
  <c r="I31" i="9"/>
  <c r="I32" i="9"/>
  <c r="I33" i="9"/>
  <c r="I34" i="9"/>
  <c r="I35" i="9"/>
  <c r="I36" i="9"/>
  <c r="I37" i="9"/>
  <c r="I38" i="9"/>
  <c r="L19" i="9"/>
  <c r="L20" i="9"/>
  <c r="L21" i="9"/>
  <c r="L22" i="9"/>
  <c r="L23" i="9"/>
  <c r="L24" i="9"/>
  <c r="L25" i="9"/>
  <c r="L26" i="9"/>
  <c r="L27" i="9"/>
  <c r="L28" i="9"/>
  <c r="L29" i="9"/>
  <c r="L30" i="9"/>
  <c r="L31" i="9"/>
  <c r="L32" i="9"/>
  <c r="L33" i="9"/>
  <c r="L34" i="9"/>
  <c r="L35" i="9"/>
  <c r="L36" i="9"/>
  <c r="L37" i="9"/>
  <c r="L38" i="9"/>
  <c r="J19" i="9"/>
  <c r="J20" i="9"/>
  <c r="J21" i="9"/>
  <c r="J22" i="9"/>
  <c r="J23" i="9"/>
  <c r="J24" i="9"/>
  <c r="J25" i="9"/>
  <c r="J26" i="9"/>
  <c r="J27" i="9"/>
  <c r="J28" i="9"/>
  <c r="J29" i="9"/>
  <c r="J30" i="9"/>
  <c r="J31" i="9"/>
  <c r="J32" i="9"/>
  <c r="J33" i="9"/>
  <c r="J34" i="9"/>
  <c r="J35" i="9"/>
  <c r="J36" i="9"/>
  <c r="J37" i="9"/>
  <c r="J3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I2" i="9"/>
  <c r="I3" i="9"/>
  <c r="I4" i="9"/>
  <c r="I5" i="9"/>
  <c r="I6" i="9"/>
  <c r="I7" i="9"/>
  <c r="I8" i="9"/>
  <c r="I9" i="9"/>
  <c r="I10" i="9"/>
  <c r="I11" i="9"/>
  <c r="I12" i="9"/>
  <c r="I13" i="9"/>
  <c r="I14" i="9"/>
  <c r="I15" i="9"/>
  <c r="I16" i="9"/>
  <c r="I17" i="9"/>
  <c r="I18"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3" i="4"/>
  <c r="G3" i="4"/>
  <c r="I3" i="4"/>
  <c r="J3" i="4"/>
  <c r="L3" i="4"/>
  <c r="B4" i="4"/>
  <c r="I4" i="4"/>
  <c r="J4" i="4"/>
  <c r="L4" i="4"/>
  <c r="B5" i="4"/>
  <c r="G5" i="4"/>
  <c r="I5" i="4"/>
  <c r="J5" i="4"/>
  <c r="L5"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<sst xmlns="http://schemas.openxmlformats.org/spreadsheetml/2006/main" count="180288" uniqueCount="39127">
  <si>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</si>
  <si>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</si>
  <si>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</si>
  <si>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</si>
  <si>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</si>
  <si>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</si>
  <si>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</si>
  <si>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</si>
  <si>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</si>
  <si>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</si>
  <si>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</si>
  <si>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</si>
  <si>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</si>
  <si>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</si>
  <si>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</si>
  <si>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</si>
  <si>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</si>
  <si>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</si>
  <si>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</si>
  <si>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</si>
  <si>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</si>
  <si>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</si>
  <si>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</si>
  <si>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</si>
  <si>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</si>
  <si>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</si>
  <si>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</si>
  <si>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</si>
  <si>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</si>
  <si>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</si>
  <si>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</si>
  <si>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</si>
  <si>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</si>
  <si>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</si>
  <si>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</si>
  <si>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</si>
  <si>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</si>
  <si>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</si>
  <si>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</si>
  <si>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</si>
  <si>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</si>
  <si>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</si>
  <si>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</si>
  <si>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</si>
  <si>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</si>
  <si>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</si>
  <si>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</si>
  <si>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</si>
  <si>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</si>
  <si>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</si>
  <si>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</si>
  <si>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</si>
  <si>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</si>
  <si>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</si>
  <si>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</si>
  <si>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</si>
  <si>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</si>
  <si>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</si>
  <si>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</si>
  <si>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</si>
  <si>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</si>
  <si>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</si>
  <si>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</si>
  <si>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</si>
  <si>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</si>
  <si>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</si>
  <si>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</si>
  <si>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</si>
  <si>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</si>
  <si>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</si>
  <si>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</si>
  <si>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</si>
  <si>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</si>
  <si>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</si>
  <si>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</si>
  <si>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</si>
  <si>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</si>
  <si>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</si>
  <si>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</si>
  <si>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</si>
  <si>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</si>
  <si>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</si>
  <si>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</si>
  <si>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</si>
  <si>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</si>
  <si>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</si>
  <si>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</si>
  <si>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</si>
  <si>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</si>
  <si>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</si>
  <si>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</si>
  <si>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</si>
  <si>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</si>
  <si>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</si>
  <si>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</si>
  <si>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</si>
  <si>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</si>
  <si>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</si>
  <si>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</si>
  <si>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</si>
  <si>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</si>
  <si>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</si>
  <si>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</si>
  <si>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</si>
  <si>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</si>
  <si>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</si>
  <si>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</si>
  <si>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</si>
  <si>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</si>
  <si>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</si>
  <si>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</si>
  <si>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</si>
  <si>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</si>
  <si>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</si>
  <si>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</si>
  <si>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</si>
  <si>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</si>
  <si>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</si>
  <si>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</si>
  <si>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</si>
  <si>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</si>
  <si>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</si>
  <si>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</si>
  <si>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</si>
  <si>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</si>
  <si>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</si>
  <si>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</si>
  <si>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</si>
  <si>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</si>
  <si>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</si>
  <si>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</si>
  <si>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</si>
  <si>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</si>
  <si>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</si>
  <si>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</si>
  <si>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</si>
  <si>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</si>
  <si>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</si>
  <si>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</si>
  <si>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</si>
  <si>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</si>
  <si>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</si>
  <si>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</si>
  <si>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</si>
  <si>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</si>
  <si>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</si>
  <si>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</si>
  <si>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</si>
  <si>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</si>
  <si>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</si>
  <si>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</si>
  <si>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</si>
  <si>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</si>
  <si>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</si>
  <si>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</si>
  <si>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</si>
  <si>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</si>
  <si>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</si>
  <si>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</si>
  <si>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</si>
  <si>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</si>
  <si>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</si>
  <si>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</si>
  <si>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</si>
  <si>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</si>
  <si>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</si>
  <si>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</si>
  <si>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</si>
  <si>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</si>
  <si>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</si>
  <si>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</si>
  <si>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</si>
  <si>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</si>
  <si>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</si>
  <si>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</si>
  <si>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</si>
  <si>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</si>
  <si>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</si>
  <si>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</si>
  <si>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</si>
  <si>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</si>
  <si>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</si>
  <si>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</si>
  <si>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</si>
  <si>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</si>
  <si>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</si>
  <si>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</si>
  <si>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</si>
  <si>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</si>
  <si>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</si>
  <si>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</si>
  <si>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</si>
  <si>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</si>
  <si>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</si>
  <si>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</si>
  <si>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</si>
  <si>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</si>
  <si>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</si>
  <si>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</si>
  <si>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</si>
  <si>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</si>
  <si>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</si>
  <si>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</si>
  <si>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</si>
  <si>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</si>
  <si>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</si>
  <si>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</si>
  <si>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</si>
  <si>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</si>
  <si>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</si>
  <si>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</si>
  <si>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</si>
  <si>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</si>
  <si>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</si>
  <si>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</si>
  <si>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</si>
  <si>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</si>
  <si>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</si>
  <si>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</si>
  <si>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</si>
  <si>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</si>
  <si>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</si>
  <si>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</si>
  <si>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</si>
  <si>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</si>
  <si>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</si>
  <si>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</si>
  <si>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</si>
  <si>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</si>
  <si>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</si>
  <si>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</si>
  <si>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</si>
  <si>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</si>
  <si>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</si>
  <si>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</si>
  <si>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</si>
  <si>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</si>
  <si>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</si>
  <si>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</si>
  <si>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</si>
  <si>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</si>
  <si>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</si>
  <si>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</si>
  <si>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</si>
  <si>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</si>
  <si>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</si>
  <si>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</si>
  <si>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</si>
  <si>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</si>
  <si>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</si>
  <si>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</si>
  <si>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</si>
  <si>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</si>
  <si>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</si>
  <si>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</si>
  <si>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</si>
  <si>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</si>
  <si>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</si>
  <si>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</si>
  <si>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</si>
  <si>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</si>
  <si>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</si>
  <si>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</si>
  <si>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</si>
  <si>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</si>
  <si>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</si>
  <si>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</si>
  <si>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</si>
  <si>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</si>
  <si>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</si>
  <si>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</si>
  <si>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</si>
  <si>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</si>
  <si>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</si>
  <si>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</si>
  <si>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</si>
  <si>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</si>
  <si>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</si>
  <si>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</si>
  <si>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</si>
  <si>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</si>
  <si>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</si>
  <si>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</si>
  <si>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</si>
  <si>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</si>
  <si>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</si>
  <si>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</si>
  <si>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</si>
  <si>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</si>
  <si>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</si>
  <si>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</si>
  <si>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</si>
  <si>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</si>
  <si>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</si>
  <si>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</si>
  <si>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</si>
  <si>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</si>
  <si>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</si>
  <si>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</si>
  <si>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</si>
  <si>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</si>
  <si>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</si>
  <si>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</si>
  <si>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</si>
  <si>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</si>
  <si>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</si>
  <si>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</si>
  <si>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</si>
  <si>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</si>
  <si>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</si>
  <si>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</si>
  <si>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</si>
  <si>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</si>
  <si>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</si>
  <si>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</si>
  <si>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</si>
  <si>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</si>
  <si>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</si>
  <si>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</si>
  <si>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</si>
  <si>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</si>
  <si>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</si>
  <si>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</si>
  <si>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</si>
  <si>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</si>
  <si>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</si>
  <si>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</si>
  <si>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</si>
  <si>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</si>
  <si>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</si>
  <si>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</si>
  <si>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</si>
  <si>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</si>
  <si>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</si>
  <si>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</si>
  <si>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</si>
  <si>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</si>
  <si>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</si>
  <si>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</si>
  <si>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</si>
  <si>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</si>
  <si>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</si>
  <si>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</si>
  <si>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</si>
  <si>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</si>
  <si>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</si>
  <si>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</si>
  <si>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</si>
  <si>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</si>
  <si>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</si>
  <si>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</si>
  <si>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</si>
  <si>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</si>
  <si>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</si>
  <si>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</si>
  <si>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</si>
  <si>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</si>
  <si>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</si>
  <si>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</si>
  <si>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</si>
  <si>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</si>
  <si>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</si>
  <si>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</si>
  <si>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</si>
  <si>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</si>
  <si>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</si>
  <si>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</si>
  <si>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</si>
  <si>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</si>
  <si>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</si>
  <si>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</si>
  <si>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</si>
  <si>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</si>
  <si>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</si>
  <si>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</si>
  <si>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</si>
  <si>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</si>
  <si>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</si>
  <si>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</si>
  <si>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</si>
  <si>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</si>
  <si>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</si>
  <si>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</si>
  <si>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</si>
  <si>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</si>
  <si>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</si>
  <si>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</si>
  <si>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</si>
  <si>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</si>
  <si>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</si>
  <si>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</si>
  <si>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</si>
  <si>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</si>
  <si>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</si>
  <si>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</si>
  <si>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</si>
  <si>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</si>
  <si>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</si>
  <si>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</si>
  <si>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</si>
  <si>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</si>
  <si>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</si>
  <si>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</si>
  <si>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</si>
  <si>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</si>
  <si>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</si>
  <si>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</si>
  <si>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</si>
  <si>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</si>
  <si>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</si>
  <si>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</si>
  <si>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</si>
  <si>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</si>
  <si>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</si>
  <si>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</si>
  <si>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</si>
  <si>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</si>
  <si>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</si>
  <si>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</si>
  <si>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</si>
  <si>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</si>
  <si>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</si>
  <si>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</si>
  <si>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</si>
  <si>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</si>
  <si>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</si>
  <si>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</si>
  <si>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</si>
  <si>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</si>
  <si>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</si>
  <si>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</si>
  <si>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</si>
  <si>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</si>
  <si>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</si>
  <si>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</si>
  <si>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</si>
  <si>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</si>
  <si>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</si>
  <si>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</si>
  <si>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</si>
  <si>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</si>
  <si>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</si>
  <si>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</si>
  <si>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</si>
  <si>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</si>
  <si>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</si>
  <si>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</si>
  <si>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</si>
  <si>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</si>
  <si>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</si>
  <si>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</si>
  <si>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</si>
  <si>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</si>
  <si>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</si>
  <si>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</si>
  <si>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</si>
  <si>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</si>
  <si>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</si>
  <si>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</si>
  <si>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</si>
  <si>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</si>
  <si>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</si>
  <si>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</si>
  <si>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</si>
  <si>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</si>
  <si>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</si>
  <si>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</si>
  <si>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</si>
  <si>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</si>
  <si>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</si>
  <si>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</si>
  <si>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</si>
  <si>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</si>
  <si>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</si>
  <si>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</si>
  <si>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</si>
  <si>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</si>
  <si>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</si>
  <si>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</si>
  <si>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</si>
  <si>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</si>
  <si>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</si>
  <si>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</si>
  <si>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</si>
  <si>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</si>
  <si>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</si>
  <si>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</si>
  <si>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</si>
  <si>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</si>
  <si>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</si>
  <si>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</si>
  <si>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</si>
  <si>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</si>
  <si>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</si>
  <si>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</si>
  <si>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</si>
  <si>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</si>
  <si>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</si>
  <si>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</si>
  <si>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</si>
  <si>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</si>
  <si>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</si>
  <si>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</si>
  <si>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</si>
  <si>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</si>
  <si>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</si>
  <si>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</si>
  <si>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</si>
  <si>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</si>
  <si>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</si>
  <si>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</si>
  <si>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</si>
  <si>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</si>
  <si>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</si>
  <si>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</si>
  <si>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</si>
  <si>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</si>
  <si>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</si>
  <si>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</si>
  <si>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</si>
  <si>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</si>
  <si>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</si>
  <si>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</si>
  <si>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</si>
  <si>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</si>
  <si>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</si>
  <si>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</si>
  <si>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</si>
  <si>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</si>
  <si>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</si>
  <si>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</si>
  <si>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</si>
  <si>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</si>
  <si>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</si>
  <si>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</si>
  <si>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</si>
  <si>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</si>
  <si>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</si>
  <si>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</si>
  <si>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</si>
  <si>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</si>
  <si>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</si>
  <si>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</si>
  <si>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</si>
  <si>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</si>
  <si>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</si>
  <si>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</si>
  <si>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</si>
  <si>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</si>
  <si>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</si>
  <si>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</si>
  <si>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</si>
  <si>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</si>
  <si>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</si>
  <si>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</si>
  <si>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</si>
  <si>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</si>
  <si>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</si>
  <si>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</si>
  <si>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</si>
  <si>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</si>
  <si>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</si>
  <si>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</si>
  <si>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</si>
  <si>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</si>
  <si>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</si>
  <si>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</si>
  <si>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</si>
  <si>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</si>
  <si>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</si>
  <si>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</si>
  <si>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</si>
  <si>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</si>
  <si>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</si>
  <si>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</si>
  <si>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</si>
  <si>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</si>
  <si>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</si>
  <si>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</si>
  <si>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</si>
  <si>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</si>
  <si>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</si>
  <si>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</si>
  <si>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</si>
  <si>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</si>
  <si>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</si>
  <si>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</si>
  <si>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</si>
  <si>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</si>
  <si>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</si>
  <si>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</si>
  <si>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</si>
  <si>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</si>
  <si>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</si>
  <si>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</si>
  <si>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</si>
  <si>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</si>
  <si>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</si>
  <si>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</si>
  <si>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</si>
  <si>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</si>
  <si>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</si>
  <si>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</si>
  <si>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</si>
  <si>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</si>
  <si>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</si>
  <si>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</si>
  <si>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</si>
  <si>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</si>
  <si>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</si>
  <si>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</si>
  <si>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</si>
  <si>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</si>
  <si>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</si>
  <si>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</si>
  <si>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</si>
  <si>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</si>
  <si>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</si>
  <si>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</si>
  <si>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</si>
  <si>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</si>
  <si>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</si>
  <si>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</si>
  <si>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</si>
  <si>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</si>
  <si>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</si>
  <si>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</si>
  <si>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</si>
  <si>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</si>
  <si>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</si>
  <si>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</si>
  <si>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</si>
  <si>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</si>
  <si>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</si>
  <si>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</si>
  <si>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</si>
  <si>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</si>
  <si>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</si>
  <si>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</si>
  <si>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</si>
  <si>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</si>
  <si>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</si>
  <si>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</si>
  <si>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</si>
  <si>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</si>
  <si>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</si>
  <si>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</si>
  <si>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</si>
  <si>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</si>
  <si>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</si>
  <si>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</si>
  <si>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</si>
  <si>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</si>
  <si>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</si>
  <si>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</si>
  <si>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</si>
  <si>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</si>
  <si>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</si>
  <si>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</si>
  <si>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</si>
  <si>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</si>
  <si>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</si>
  <si>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</si>
  <si>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</si>
  <si>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</si>
  <si>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</si>
  <si>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</si>
  <si>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</si>
  <si>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</si>
  <si>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</si>
  <si>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</si>
  <si>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</si>
  <si>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</si>
  <si>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</si>
  <si>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</si>
  <si>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</si>
  <si>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</si>
  <si>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</si>
  <si>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</si>
  <si>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</si>
  <si>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</si>
  <si>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</si>
  <si>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</si>
  <si>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</si>
  <si>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</si>
  <si>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</si>
  <si>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</si>
  <si>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</si>
  <si>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</si>
  <si>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</si>
  <si>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</si>
  <si>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</si>
  <si>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</si>
  <si>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</si>
  <si>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</si>
  <si>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</si>
  <si>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</si>
  <si>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</si>
  <si>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</si>
  <si>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</si>
  <si>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</si>
  <si>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</si>
  <si>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</si>
  <si>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</si>
  <si>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</si>
  <si>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</si>
  <si>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</si>
  <si>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</si>
  <si>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</si>
  <si>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</si>
  <si>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</si>
  <si>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</si>
  <si>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</si>
  <si>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</si>
  <si>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</si>
  <si>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</si>
  <si>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</si>
  <si>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</si>
  <si>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</si>
  <si>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</si>
  <si>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</si>
  <si>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</si>
  <si>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</si>
  <si>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</si>
  <si>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</si>
  <si>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</si>
  <si>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</si>
  <si>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</si>
  <si>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</si>
  <si>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</si>
  <si>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</si>
  <si>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</si>
  <si>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</si>
  <si>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</si>
  <si>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</si>
  <si>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</si>
  <si>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</si>
  <si>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</si>
  <si>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</si>
  <si>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</si>
  <si>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</si>
  <si>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</si>
  <si>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</si>
  <si>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</si>
  <si>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</si>
  <si>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</si>
  <si>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</si>
  <si>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</si>
  <si>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</si>
  <si>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</si>
  <si>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</si>
  <si>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</si>
  <si>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</si>
  <si>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</si>
  <si>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</si>
  <si>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</si>
  <si>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</si>
  <si>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</si>
  <si>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</si>
  <si>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</si>
  <si>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</si>
  <si>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</si>
  <si>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</si>
  <si>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</si>
  <si>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</si>
  <si>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</si>
  <si>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</si>
  <si>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</si>
  <si>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</si>
  <si>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</si>
  <si>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</si>
  <si>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</si>
  <si>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</si>
  <si>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</si>
  <si>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</si>
  <si>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</si>
  <si>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</si>
  <si>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</si>
  <si>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</si>
  <si>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</si>
  <si>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</si>
  <si>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</si>
  <si>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</si>
  <si>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</si>
  <si>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</si>
  <si>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</si>
  <si>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</si>
  <si>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</si>
  <si>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</si>
  <si>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</si>
  <si>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</si>
  <si>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</si>
  <si>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</si>
  <si>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</si>
  <si>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</si>
  <si>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</si>
  <si>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</si>
  <si>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</si>
  <si>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</si>
  <si>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</si>
  <si>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</si>
  <si>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</si>
  <si>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</si>
  <si>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</si>
  <si>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</si>
  <si>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</si>
  <si>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</si>
  <si>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</si>
  <si>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</si>
  <si>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</si>
  <si>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</si>
  <si>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</si>
  <si>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</si>
  <si>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</si>
  <si>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</si>
  <si>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</si>
  <si>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</si>
  <si>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</si>
  <si>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</si>
  <si>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</si>
  <si>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</si>
  <si>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</si>
  <si>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</si>
  <si>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</si>
  <si>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</si>
  <si>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</si>
  <si>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</si>
  <si>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</si>
  <si>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</si>
  <si>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</si>
  <si>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</si>
  <si>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</si>
  <si>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</si>
  <si>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</si>
  <si>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</si>
  <si>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</si>
  <si>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</si>
  <si>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</si>
  <si>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</si>
  <si>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</si>
  <si>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</si>
  <si>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</si>
  <si>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</si>
  <si>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</si>
  <si>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</si>
  <si>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</si>
  <si>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</si>
  <si>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</si>
  <si>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</si>
  <si>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</si>
  <si>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</si>
  <si>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</si>
  <si>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</si>
  <si>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</si>
  <si>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</si>
  <si>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</si>
  <si>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</si>
  <si>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</si>
  <si>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</si>
  <si>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</si>
  <si>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</si>
  <si>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</si>
  <si>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</si>
  <si>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</si>
  <si>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</si>
  <si>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</si>
  <si>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</si>
  <si>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</si>
  <si>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</si>
  <si>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</si>
  <si>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</si>
  <si>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</si>
  <si>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</si>
  <si>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</si>
  <si>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</si>
  <si>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</si>
  <si>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</si>
  <si>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</si>
  <si>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</si>
  <si>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</si>
  <si>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</si>
  <si>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</si>
  <si>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</si>
  <si>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</si>
  <si>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</si>
  <si>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</si>
  <si>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</si>
  <si>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</si>
  <si>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</si>
  <si>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</si>
  <si>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</si>
  <si>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</si>
  <si>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</si>
  <si>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</si>
  <si>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</si>
  <si>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</si>
  <si>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</si>
  <si>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</si>
  <si>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</si>
  <si>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</si>
  <si>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</si>
  <si>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</si>
  <si>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</si>
  <si>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</si>
  <si>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</si>
  <si>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</si>
  <si>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</si>
  <si>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</si>
  <si>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</si>
  <si>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</si>
  <si>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</si>
  <si>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</si>
  <si>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</si>
  <si>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</si>
  <si>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</si>
  <si>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</si>
  <si>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</si>
  <si>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</si>
  <si>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</si>
  <si>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</si>
  <si>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</si>
  <si>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</si>
  <si>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</si>
  <si>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</si>
  <si>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</si>
  <si>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</si>
  <si>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</si>
  <si>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</si>
  <si>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</si>
  <si>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</si>
  <si>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</si>
  <si>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</si>
  <si>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</si>
  <si>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</si>
  <si>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</si>
  <si>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</si>
  <si>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</si>
  <si>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</si>
  <si>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</si>
  <si>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</si>
  <si>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</si>
  <si>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</si>
  <si>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</si>
  <si>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</si>
  <si>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</si>
  <si>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</si>
  <si>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</si>
  <si>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</si>
  <si>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</si>
  <si>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</si>
  <si>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</si>
  <si>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</si>
  <si>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</si>
  <si>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</si>
  <si>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</si>
  <si>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</si>
  <si>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</si>
  <si>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</si>
  <si>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</si>
  <si>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</si>
  <si>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</si>
  <si>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</si>
  <si>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</si>
  <si>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</si>
  <si>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</si>
  <si>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</si>
  <si>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</si>
  <si>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</si>
  <si>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</si>
  <si>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</si>
  <si>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</si>
  <si>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</si>
  <si>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</si>
  <si>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</si>
  <si>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</si>
  <si>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</si>
  <si>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</si>
  <si>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</si>
  <si>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</si>
  <si>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</si>
  <si>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</si>
  <si>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</si>
  <si>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</si>
  <si>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</si>
  <si>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</si>
  <si>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</si>
  <si>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</si>
  <si>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</si>
  <si>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</si>
  <si>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</si>
  <si>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</si>
  <si>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</si>
  <si>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</si>
  <si>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</si>
  <si>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</si>
  <si>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</si>
  <si>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</si>
  <si>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</si>
  <si>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</si>
  <si>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</si>
  <si>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</si>
  <si>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</si>
  <si>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</si>
  <si>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</si>
  <si>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</si>
  <si>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</si>
  <si>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</si>
  <si>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</si>
  <si>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</si>
  <si>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</si>
  <si>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</si>
  <si>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</si>
  <si>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</si>
  <si>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</si>
  <si>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</si>
  <si>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</si>
  <si>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</si>
  <si>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</si>
  <si>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</si>
  <si>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</si>
  <si>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</si>
  <si>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</si>
  <si>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</si>
  <si>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</si>
  <si>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</si>
  <si>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</si>
  <si>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</si>
  <si>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</si>
  <si>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</si>
  <si>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</si>
  <si>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</si>
  <si>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</si>
  <si>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</si>
  <si>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</si>
  <si>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</si>
  <si>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</si>
  <si>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</si>
  <si>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</si>
  <si>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</si>
  <si>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</si>
  <si>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</si>
  <si>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</si>
  <si>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</si>
  <si>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</si>
  <si>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</si>
  <si>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</si>
  <si>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</si>
  <si>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</si>
  <si>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</si>
  <si>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</si>
  <si>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</si>
  <si>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</si>
  <si>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</si>
  <si>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</si>
  <si>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</si>
  <si>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</si>
  <si>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</si>
  <si>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</si>
  <si>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</si>
  <si>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</si>
  <si>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</si>
  <si>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</si>
  <si>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</si>
  <si>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</si>
  <si>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</si>
  <si>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</si>
  <si>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</si>
  <si>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</si>
  <si>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</si>
  <si>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</si>
  <si>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</si>
  <si>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</si>
  <si>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</si>
  <si>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</si>
  <si>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</si>
  <si>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</si>
  <si>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</si>
  <si>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</si>
  <si>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</si>
  <si>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</si>
  <si>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</si>
  <si>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</si>
  <si>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</si>
  <si>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</si>
  <si>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</si>
  <si>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</si>
  <si>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</si>
  <si>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</si>
  <si>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</si>
  <si>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</si>
  <si>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</si>
  <si>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</si>
  <si>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</si>
  <si>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</si>
  <si>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</si>
  <si>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</si>
  <si>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</si>
  <si>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</si>
  <si>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</si>
  <si>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</si>
  <si>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</si>
  <si>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</si>
  <si>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</si>
  <si>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</si>
  <si>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</si>
  <si>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</si>
  <si>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</si>
  <si>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</si>
  <si>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</si>
  <si>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</si>
  <si>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</si>
  <si>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</si>
  <si>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</si>
  <si>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</si>
  <si>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</si>
  <si>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</si>
  <si>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</si>
  <si>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</si>
  <si>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</si>
  <si>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</si>
  <si>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</si>
  <si>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</si>
  <si>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</si>
  <si>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</si>
  <si>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</si>
  <si>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</si>
  <si>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</si>
  <si>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</si>
  <si>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</si>
  <si>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</si>
  <si>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</si>
  <si>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</si>
  <si>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</si>
  <si>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</si>
  <si>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</si>
  <si>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</si>
  <si>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</si>
  <si>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</si>
  <si>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</si>
  <si>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</si>
  <si>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</si>
  <si>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</si>
  <si>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</si>
  <si>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</si>
  <si>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</si>
  <si>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</si>
  <si>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</si>
  <si>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</si>
  <si>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</si>
  <si>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</si>
  <si>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</si>
  <si>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</si>
  <si>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</si>
  <si>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</si>
  <si>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</si>
  <si>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</si>
  <si>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</si>
  <si>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</si>
  <si>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</si>
  <si>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</si>
  <si>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</si>
  <si>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</si>
  <si>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</si>
  <si>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</si>
  <si>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</si>
  <si>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</si>
  <si>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</si>
  <si>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</si>
  <si>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</si>
  <si>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</si>
  <si>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</si>
  <si>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</si>
  <si>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</si>
  <si>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</si>
  <si>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</si>
  <si>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</si>
  <si>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</si>
  <si>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</si>
  <si>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</si>
  <si>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</si>
  <si>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</si>
  <si>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</si>
  <si>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</si>
  <si>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</si>
  <si>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</si>
  <si>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</si>
  <si>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</si>
  <si>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</si>
  <si>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</si>
  <si>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</si>
  <si>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</si>
  <si>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</si>
  <si>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</si>
  <si>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</si>
  <si>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</si>
  <si>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</si>
  <si>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</si>
  <si>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</si>
  <si>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</si>
  <si>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</si>
  <si>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</si>
  <si>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</si>
  <si>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</si>
  <si>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</si>
  <si>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</si>
  <si>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</si>
  <si>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</si>
  <si>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</si>
  <si>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</si>
  <si>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</si>
  <si>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</si>
  <si>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</si>
  <si>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</si>
  <si>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</si>
  <si>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</si>
  <si>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</si>
  <si>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</si>
  <si>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</si>
  <si>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</si>
  <si>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</si>
  <si>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</si>
  <si>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</si>
  <si>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</si>
  <si>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</si>
  <si>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</si>
  <si>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</si>
  <si>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</si>
  <si>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</si>
  <si>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</si>
  <si>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</si>
  <si>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</si>
  <si>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</si>
  <si>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</si>
  <si>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</si>
  <si>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</si>
  <si>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</si>
  <si>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</si>
  <si>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</si>
  <si>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</si>
  <si>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</si>
  <si>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</si>
  <si>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</si>
  <si>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</si>
  <si>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</si>
  <si>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</si>
  <si>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</si>
  <si>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</si>
  <si>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</si>
  <si>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</si>
  <si>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</si>
  <si>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</si>
  <si>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</si>
  <si>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</si>
  <si>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</si>
  <si>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</si>
  <si>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</si>
  <si>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</si>
  <si>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</si>
  <si>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</si>
  <si>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</si>
  <si>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</si>
  <si>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</si>
  <si>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</si>
  <si>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</si>
  <si>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</si>
  <si>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</si>
  <si>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</si>
  <si>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</si>
  <si>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</si>
  <si>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</si>
  <si>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</si>
  <si>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</si>
  <si>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</si>
  <si>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</si>
  <si>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</si>
  <si>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</si>
  <si>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</si>
  <si>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</si>
  <si>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</si>
  <si>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</si>
  <si>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</si>
  <si>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</si>
  <si>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</si>
  <si>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</si>
  <si>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</si>
  <si>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</si>
  <si>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</si>
  <si>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</si>
  <si>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</si>
  <si>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</si>
  <si>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</si>
  <si>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</si>
  <si>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</si>
  <si>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</si>
  <si>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</si>
  <si>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</si>
  <si>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</si>
  <si>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</si>
  <si>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</si>
  <si>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</si>
  <si>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</si>
  <si>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</si>
  <si>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</si>
  <si>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</si>
  <si>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</si>
  <si>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</si>
  <si>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</si>
  <si>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</si>
  <si>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</si>
  <si>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</si>
  <si>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</si>
  <si>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</si>
  <si>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</si>
  <si>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</si>
  <si>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</si>
  <si>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</si>
  <si>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</si>
  <si>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</si>
  <si>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</si>
  <si>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</si>
  <si>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</si>
  <si>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</si>
  <si>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</si>
  <si>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</si>
  <si>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</si>
  <si>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</si>
  <si>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</si>
  <si>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</si>
  <si>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</si>
  <si>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</si>
  <si>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</si>
  <si>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</si>
  <si>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</si>
  <si>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</si>
  <si>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</si>
  <si>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</si>
  <si>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</si>
  <si>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</si>
  <si>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</si>
  <si>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</si>
  <si>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</si>
  <si>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</si>
  <si>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</si>
  <si>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</si>
  <si>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</si>
  <si>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</si>
  <si>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</si>
  <si>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</si>
  <si>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</si>
  <si>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</si>
  <si>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</si>
  <si>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</si>
  <si>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</si>
  <si>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</si>
  <si>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</si>
  <si>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</si>
  <si>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</si>
  <si>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</si>
  <si>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</si>
  <si>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</si>
  <si>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</si>
  <si>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</si>
  <si>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</si>
  <si>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</si>
  <si>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</si>
  <si>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</si>
  <si>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</si>
  <si>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</si>
  <si>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</si>
  <si>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</si>
  <si>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</si>
  <si>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</si>
  <si>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</si>
  <si>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</si>
  <si>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</si>
  <si>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</si>
  <si>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</si>
  <si>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</si>
  <si>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</si>
  <si>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</si>
  <si>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</si>
  <si>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</si>
  <si>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</si>
  <si>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</si>
  <si>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</si>
  <si>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</si>
  <si>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</si>
  <si>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</si>
  <si>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</si>
  <si>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</si>
  <si>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</si>
  <si>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</si>
  <si>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</si>
  <si>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</si>
  <si>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</si>
  <si>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</si>
  <si>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</si>
  <si>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</si>
  <si>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</si>
  <si>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</si>
  <si>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</si>
  <si>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</si>
  <si>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</si>
  <si>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</si>
  <si>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</si>
  <si>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</si>
  <si>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</si>
  <si>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</si>
  <si>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</si>
  <si>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</si>
  <si>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</si>
  <si>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</si>
  <si>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</si>
  <si>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</si>
  <si>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</si>
  <si>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</si>
  <si>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</si>
  <si>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</si>
  <si>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</si>
  <si>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</si>
  <si>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</si>
  <si>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</si>
  <si>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</si>
  <si>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</si>
  <si>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</si>
  <si>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</si>
  <si>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</si>
  <si>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</si>
  <si>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</si>
  <si>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</si>
  <si>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</si>
  <si>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</si>
  <si>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</si>
  <si>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</si>
  <si>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</si>
  <si>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</si>
  <si>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</si>
  <si>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</si>
  <si>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</si>
  <si>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</si>
  <si>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</si>
  <si>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</si>
  <si>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</si>
  <si>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</si>
  <si>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</si>
  <si>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</si>
  <si>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</si>
  <si>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</si>
  <si>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</si>
  <si>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</si>
  <si>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</si>
  <si>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</si>
  <si>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</si>
  <si>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</si>
  <si>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</si>
  <si>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</si>
  <si>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</si>
  <si>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</si>
  <si>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</si>
  <si>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</si>
  <si>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</si>
  <si>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</si>
  <si>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</si>
  <si>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</si>
  <si>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</si>
  <si>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</si>
  <si>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</si>
  <si>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</si>
  <si>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</si>
  <si>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</si>
  <si>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</si>
  <si>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</si>
  <si>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</si>
  <si>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</si>
  <si>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</si>
  <si>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</si>
  <si>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</si>
  <si>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</si>
  <si>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</si>
  <si>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</si>
  <si>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</si>
  <si>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</si>
  <si>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</si>
  <si>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</si>
  <si>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</si>
  <si>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</si>
  <si>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</si>
  <si>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</si>
  <si>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</si>
  <si>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</si>
  <si>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</si>
  <si>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</si>
  <si>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</si>
  <si>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</si>
  <si>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</si>
  <si>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</si>
  <si>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</si>
  <si>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</si>
  <si>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</si>
  <si>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</si>
  <si>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</si>
  <si>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</si>
  <si>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</si>
  <si>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</si>
  <si>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</si>
  <si>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</si>
  <si>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</si>
  <si>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</si>
  <si>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</si>
  <si>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</si>
  <si>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</si>
  <si>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</si>
  <si>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</si>
  <si>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</si>
  <si>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</si>
  <si>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</si>
  <si>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</si>
  <si>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</si>
  <si>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</si>
  <si>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</si>
  <si>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</si>
  <si>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</si>
  <si>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</si>
  <si>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</si>
  <si>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</si>
  <si>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</si>
  <si>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</si>
  <si>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</si>
  <si>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</si>
  <si>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</si>
  <si>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</si>
  <si>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</si>
  <si>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</si>
  <si>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</si>
  <si>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</si>
  <si>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</si>
  <si>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</si>
  <si>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</si>
  <si>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</si>
  <si>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</si>
  <si>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</si>
  <si>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</si>
  <si>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</si>
  <si>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</si>
  <si>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</si>
  <si>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</si>
  <si>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</si>
  <si>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</si>
  <si>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</si>
  <si>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</si>
  <si>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</si>
  <si>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</si>
  <si>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</si>
  <si>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</si>
  <si>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</si>
  <si>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</si>
  <si>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</si>
  <si>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</si>
  <si>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</si>
  <si>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</si>
  <si>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</si>
  <si>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</si>
  <si>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</si>
  <si>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</si>
  <si>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</si>
  <si>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</si>
  <si>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</si>
  <si>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</si>
  <si>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</si>
  <si>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</si>
  <si>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</si>
  <si>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</si>
  <si>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</si>
  <si>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</si>
  <si>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</si>
  <si>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</si>
  <si>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</si>
  <si>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</si>
  <si>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</si>
  <si>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</si>
  <si>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</si>
  <si>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</si>
  <si>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</si>
  <si>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</si>
  <si>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</si>
  <si>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</si>
  <si>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</si>
  <si>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</si>
  <si>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</si>
  <si>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</si>
  <si>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</si>
  <si>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</si>
  <si>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</si>
  <si>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</si>
  <si>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</si>
  <si>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</si>
  <si>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</si>
  <si>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</si>
  <si>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</si>
  <si>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</si>
  <si>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</si>
  <si>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</si>
  <si>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</si>
  <si>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</si>
  <si>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</si>
  <si>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</si>
  <si>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</si>
  <si>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</si>
  <si>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</si>
  <si>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</si>
  <si>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</si>
  <si>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</si>
  <si>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</si>
  <si>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</si>
  <si>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</si>
  <si>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</si>
  <si>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</si>
  <si>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</si>
  <si>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</si>
  <si>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</si>
  <si>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</si>
  <si>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</si>
  <si>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</si>
  <si>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</si>
  <si>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</si>
  <si>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</si>
  <si>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</si>
  <si>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</si>
  <si>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</si>
  <si>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</si>
  <si>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</si>
  <si>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</si>
  <si>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</si>
  <si>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</si>
  <si>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</si>
  <si>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</si>
  <si>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</si>
  <si>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</si>
  <si>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</si>
  <si>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</si>
  <si>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</si>
  <si>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</si>
  <si>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</si>
  <si>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</si>
  <si>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</si>
  <si>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</si>
  <si>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</si>
  <si>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</si>
  <si>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</si>
  <si>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</si>
  <si>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</si>
  <si>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</si>
  <si>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</si>
  <si>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</si>
  <si>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</si>
  <si>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</si>
  <si>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</si>
  <si>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</si>
  <si>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</si>
  <si>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</si>
  <si>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</si>
  <si>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</si>
  <si>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</si>
  <si>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</si>
  <si>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</si>
  <si>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</si>
  <si>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</si>
  <si>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</si>
  <si>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</si>
  <si>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</si>
  <si>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</si>
  <si>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</si>
  <si>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</si>
  <si>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</si>
  <si>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</si>
  <si>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</si>
  <si>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</si>
  <si>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</si>
  <si>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</si>
  <si>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</si>
  <si>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</si>
  <si>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</si>
  <si>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</si>
  <si>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</si>
  <si>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</si>
  <si>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</si>
  <si>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</si>
  <si>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</si>
  <si>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</si>
  <si>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</si>
  <si>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</si>
  <si>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</si>
  <si>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</si>
  <si>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</si>
  <si>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</si>
  <si>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</si>
  <si>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</si>
  <si>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</si>
  <si>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</si>
  <si>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</si>
  <si>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</si>
  <si>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</si>
  <si>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</si>
  <si>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</si>
  <si>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</si>
  <si>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</si>
  <si>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</si>
  <si>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</si>
  <si>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</si>
  <si>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</si>
  <si>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</si>
  <si>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</si>
  <si>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</si>
  <si>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</si>
  <si>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</si>
  <si>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</si>
  <si>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</si>
  <si>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</si>
  <si>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</si>
  <si>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</si>
  <si>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</si>
  <si>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</si>
  <si>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</si>
  <si>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</si>
  <si>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</si>
  <si>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</si>
  <si>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</si>
  <si>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</si>
  <si>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</si>
  <si>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</si>
  <si>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</si>
  <si>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</si>
  <si>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</si>
  <si>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</si>
  <si>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</si>
  <si>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</si>
  <si>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</si>
  <si>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</si>
  <si>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</si>
  <si>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</si>
  <si>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</si>
  <si>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</si>
  <si>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</si>
  <si>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</si>
  <si>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</si>
  <si>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</si>
  <si>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</si>
  <si>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</si>
  <si>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</si>
  <si>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</si>
  <si>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</si>
  <si>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</si>
  <si>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</si>
  <si>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</si>
  <si>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</si>
  <si>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</si>
  <si>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</si>
  <si>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</si>
  <si>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</si>
  <si>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</si>
  <si>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</si>
  <si>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</si>
  <si>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</si>
  <si>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</si>
  <si>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</si>
  <si>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</si>
  <si>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</si>
  <si>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</si>
  <si>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</si>
  <si>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</si>
  <si>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</si>
  <si>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</si>
  <si>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</si>
  <si>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</si>
  <si>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</si>
  <si>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</si>
  <si>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</si>
  <si>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</si>
  <si>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</si>
  <si>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</si>
  <si>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</si>
  <si>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</si>
  <si>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</si>
  <si>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</si>
  <si>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</si>
  <si>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</si>
  <si>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</si>
  <si>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</si>
  <si>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</si>
  <si>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</si>
  <si>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</si>
  <si>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</si>
  <si>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</si>
  <si>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</si>
  <si>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</si>
  <si>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</si>
  <si>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</si>
  <si>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</si>
  <si>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</si>
  <si>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</si>
  <si>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</si>
  <si>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</si>
  <si>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</si>
  <si>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</si>
  <si>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</si>
  <si>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</si>
  <si>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</si>
  <si>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</si>
  <si>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</si>
  <si>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</si>
  <si>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</si>
  <si>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</si>
  <si>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</si>
  <si>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</si>
  <si>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</si>
  <si>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</si>
  <si>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</si>
  <si>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</si>
  <si>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</si>
  <si>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</si>
  <si>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</si>
  <si>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</si>
  <si>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</si>
  <si>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</si>
  <si>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</si>
  <si>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</si>
  <si>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</si>
  <si>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</si>
  <si>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</si>
  <si>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</si>
  <si>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</si>
  <si>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</si>
  <si>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</si>
  <si>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</si>
  <si>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</si>
  <si>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</si>
  <si>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</si>
  <si>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</si>
  <si>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</si>
  <si>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</si>
  <si>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</si>
  <si>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</si>
  <si>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</si>
  <si>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</si>
  <si>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</si>
  <si>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</si>
  <si>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</si>
  <si>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</si>
  <si>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</si>
  <si>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</si>
  <si>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</si>
  <si>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</si>
  <si>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</si>
  <si>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</si>
  <si>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</si>
  <si>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</si>
  <si>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</si>
  <si>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</si>
  <si>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</si>
  <si>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</si>
  <si>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</si>
  <si>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</si>
  <si>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</si>
  <si>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</si>
  <si>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</si>
  <si>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</si>
  <si>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</si>
  <si>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</si>
  <si>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</si>
  <si>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</si>
  <si>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</si>
  <si>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</si>
  <si>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</si>
  <si>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</si>
  <si>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</si>
  <si>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</si>
  <si>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</si>
  <si>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</si>
  <si>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</si>
  <si>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</si>
  <si>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</si>
  <si>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</si>
  <si>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</si>
  <si>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</si>
  <si>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</si>
  <si>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</si>
  <si>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</si>
  <si>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</si>
  <si>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</si>
  <si>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</si>
  <si>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</si>
  <si>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</si>
  <si>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</si>
  <si>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</si>
  <si>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</si>
  <si>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</si>
  <si>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</si>
  <si>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</si>
  <si>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</si>
  <si>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</si>
  <si>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</si>
  <si>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</si>
  <si>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</si>
  <si>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</si>
  <si>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</si>
  <si>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</si>
  <si>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</si>
  <si>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</si>
  <si>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</si>
  <si>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</si>
  <si>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</si>
  <si>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</si>
  <si>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</si>
  <si>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</si>
  <si>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</si>
  <si>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</si>
  <si>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</si>
  <si>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</si>
  <si>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</si>
  <si>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</si>
  <si>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</si>
  <si>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</si>
  <si>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</si>
  <si>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</si>
  <si>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</si>
  <si>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</si>
  <si>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</si>
  <si>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</si>
  <si>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</si>
  <si>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</si>
  <si>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</si>
  <si>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</si>
  <si>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</si>
  <si>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</si>
  <si>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</si>
  <si>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</si>
  <si>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</si>
  <si>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</si>
  <si>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</si>
  <si>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</si>
  <si>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</si>
  <si>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</si>
  <si>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</si>
  <si>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</si>
  <si>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</si>
  <si>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</si>
  <si>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</si>
  <si>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</si>
  <si>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</si>
  <si>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</si>
  <si>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</si>
  <si>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</si>
  <si>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</si>
  <si>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</si>
  <si>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</si>
  <si>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</si>
  <si>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</si>
  <si>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</si>
  <si>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</si>
  <si>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</si>
  <si>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</si>
  <si>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</si>
  <si>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</si>
  <si>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</si>
  <si>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</si>
  <si>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</si>
  <si>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</si>
  <si>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</si>
  <si>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</si>
  <si>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</si>
  <si>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</si>
  <si>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</si>
  <si>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</si>
  <si>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</si>
  <si>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</si>
  <si>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</si>
  <si>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</si>
  <si>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</si>
  <si>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</si>
  <si>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</si>
  <si>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</si>
  <si>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</si>
  <si>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</si>
  <si>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</si>
  <si>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</si>
  <si>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</si>
  <si>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</si>
  <si>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</si>
  <si>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</si>
  <si>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</si>
  <si>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</si>
  <si>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</si>
  <si>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</si>
  <si>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</si>
  <si>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</si>
  <si>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</si>
  <si>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</si>
  <si>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</si>
  <si>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</si>
  <si>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</si>
  <si>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</si>
  <si>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</si>
  <si>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</si>
  <si>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</si>
  <si>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</si>
  <si>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</si>
  <si>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</si>
  <si>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</si>
  <si>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</si>
  <si>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</si>
  <si>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</si>
  <si>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</si>
  <si>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</si>
  <si>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</si>
  <si>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</si>
  <si>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</si>
  <si>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</si>
  <si>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</si>
  <si>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</si>
  <si>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</si>
  <si>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</si>
  <si>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</si>
  <si>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</si>
  <si>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</si>
  <si>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</si>
  <si>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</si>
  <si>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</si>
  <si>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</si>
  <si>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</si>
  <si>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</si>
  <si>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</si>
  <si>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</si>
  <si>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</si>
  <si>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</si>
  <si>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</si>
  <si>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</si>
  <si>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</si>
  <si>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</si>
  <si>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</si>
  <si>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</si>
  <si>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</si>
  <si>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</si>
  <si>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</si>
  <si>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</si>
  <si>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</si>
  <si>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</si>
  <si>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</si>
  <si>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</si>
  <si>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</si>
  <si>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</si>
  <si>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</si>
  <si>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</si>
  <si>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</si>
  <si>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</si>
  <si>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</si>
  <si>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</si>
  <si>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</si>
  <si>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</si>
  <si>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</si>
  <si>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</si>
  <si>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</si>
  <si>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</si>
  <si>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</si>
  <si>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</si>
  <si>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</si>
  <si>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</si>
  <si>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</si>
  <si>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</si>
  <si>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</si>
  <si>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</si>
  <si>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</si>
  <si>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</si>
  <si>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</si>
  <si>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</si>
  <si>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</si>
  <si>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</si>
  <si>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</si>
  <si>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</si>
  <si>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</si>
  <si>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</si>
  <si>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</si>
  <si>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</si>
  <si>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</si>
  <si>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</si>
  <si>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</si>
  <si>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</si>
  <si>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</si>
  <si>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</si>
  <si>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</si>
  <si>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</si>
  <si>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</si>
  <si>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</si>
  <si>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</si>
  <si>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</si>
  <si>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</si>
  <si>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</si>
  <si>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</si>
  <si>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</si>
  <si>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</si>
  <si>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</si>
  <si>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</si>
  <si>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</si>
  <si>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</si>
  <si>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</si>
  <si>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</si>
  <si>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</si>
  <si>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</si>
  <si>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</si>
  <si>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</si>
  <si>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</si>
  <si>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</si>
  <si>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</si>
  <si>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</si>
  <si>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</si>
  <si>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</si>
  <si>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</si>
  <si>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</si>
  <si>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</si>
  <si>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</si>
  <si>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</si>
  <si>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</si>
  <si>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</si>
  <si>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</si>
  <si>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</si>
  <si>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</si>
  <si>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</si>
  <si>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</si>
  <si>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</si>
  <si>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</si>
  <si>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</si>
  <si>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</si>
  <si>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</si>
  <si>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</si>
  <si>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</si>
  <si>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</si>
  <si>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</si>
  <si>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</si>
  <si>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</si>
  <si>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</si>
  <si>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</si>
  <si>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</si>
  <si>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</si>
  <si>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</si>
  <si>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</si>
  <si>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</si>
  <si>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</si>
  <si>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</si>
  <si>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</si>
  <si>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</si>
  <si>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</si>
  <si>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</si>
  <si>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</si>
  <si>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</si>
  <si>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</si>
  <si>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</si>
  <si>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</si>
  <si>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</si>
  <si>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</si>
  <si>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</si>
  <si>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</si>
  <si>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</si>
  <si>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</si>
  <si>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</si>
  <si>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</si>
  <si>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</si>
  <si>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</si>
  <si>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</si>
  <si>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</si>
  <si>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</si>
  <si>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</si>
  <si>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</si>
  <si>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</si>
  <si>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</si>
  <si>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</si>
  <si>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</si>
  <si>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</si>
  <si>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</si>
  <si>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</si>
  <si>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</si>
  <si>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</si>
  <si>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</si>
  <si>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</si>
  <si>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</si>
  <si>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</si>
  <si>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</si>
  <si>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</si>
  <si>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</si>
  <si>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</si>
  <si>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</si>
  <si>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</si>
  <si>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</si>
  <si>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</si>
  <si>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</si>
  <si>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</si>
  <si>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</si>
  <si>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</si>
  <si>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</si>
  <si>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</si>
  <si>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</si>
  <si>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</si>
  <si>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</si>
  <si>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</si>
  <si>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</si>
  <si>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</si>
  <si>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</si>
  <si>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</si>
  <si>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</si>
  <si>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</si>
  <si>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</si>
  <si>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</si>
  <si>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</si>
  <si>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</si>
  <si>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</si>
  <si>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</si>
  <si>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</si>
  <si>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</si>
  <si>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</si>
  <si>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</si>
  <si>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</si>
  <si>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</si>
  <si>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</si>
  <si>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</si>
  <si>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</si>
  <si>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</si>
  <si>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</si>
  <si>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</si>
  <si>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</si>
  <si>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</si>
  <si>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</si>
  <si>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</si>
  <si>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</si>
  <si>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</si>
  <si>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</si>
  <si>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</si>
  <si>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</si>
  <si>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</si>
  <si>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</si>
  <si>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</si>
  <si>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</si>
  <si>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</si>
  <si>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</si>
  <si>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</si>
  <si>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</si>
  <si>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</si>
  <si>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</si>
  <si>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</si>
  <si>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</si>
  <si>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</si>
  <si>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</si>
  <si>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</si>
  <si>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</si>
  <si>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</si>
  <si>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</si>
  <si>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</si>
  <si>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</si>
  <si>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</si>
  <si>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</si>
  <si>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</si>
  <si>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</si>
  <si>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</si>
  <si>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</si>
  <si>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</si>
  <si>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</si>
  <si>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</si>
  <si>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</si>
  <si>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</si>
  <si>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</si>
  <si>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</si>
  <si>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</si>
  <si>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</si>
  <si>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</si>
  <si>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</si>
  <si>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</si>
  <si>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</si>
  <si>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</si>
  <si>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</si>
  <si>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</si>
  <si>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</si>
  <si>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</si>
  <si>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</si>
  <si>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</si>
  <si>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</si>
  <si>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</si>
  <si>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</si>
  <si>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</si>
  <si>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</si>
  <si>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</si>
  <si>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</si>
  <si>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</si>
  <si>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</si>
  <si>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</si>
  <si>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</si>
  <si>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</si>
  <si>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</si>
  <si>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</si>
  <si>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</si>
  <si>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</si>
  <si>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</si>
  <si>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</si>
  <si>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</si>
  <si>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</si>
  <si>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</si>
  <si>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</si>
  <si>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</si>
  <si>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</si>
  <si>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</si>
  <si>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</si>
  <si>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</si>
  <si>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</si>
  <si>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</si>
  <si>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</si>
  <si>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</si>
  <si>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</si>
  <si>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</si>
  <si>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</si>
  <si>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</si>
  <si>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</si>
  <si>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</si>
  <si>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</si>
  <si>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</si>
  <si>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</si>
  <si>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</si>
  <si>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</si>
  <si>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</si>
  <si>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</si>
  <si>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</si>
  <si>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</si>
  <si>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</si>
  <si>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</si>
  <si>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</si>
  <si>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</si>
  <si>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</si>
  <si>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</si>
  <si>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</si>
  <si>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</si>
  <si>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</si>
  <si>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</si>
  <si>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</si>
  <si>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</si>
  <si>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</si>
  <si>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</si>
  <si>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</si>
  <si>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</si>
  <si>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</si>
  <si>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</si>
  <si>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</si>
  <si>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</si>
  <si>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</si>
  <si>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</si>
  <si>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</si>
  <si>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</si>
  <si>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</si>
  <si>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</si>
  <si>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</si>
  <si>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</si>
  <si>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</si>
  <si>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</si>
  <si>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</si>
  <si>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</si>
  <si>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</si>
  <si>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</si>
  <si>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</si>
  <si>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</si>
  <si>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</si>
  <si>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</si>
  <si>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</si>
  <si>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</si>
  <si>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</si>
  <si>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</si>
  <si>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</si>
  <si>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</si>
  <si>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</si>
  <si>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</si>
  <si>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</si>
  <si>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</si>
  <si>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</si>
  <si>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</si>
  <si>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</si>
  <si>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</si>
  <si>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</si>
  <si>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</si>
  <si>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</si>
  <si>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</si>
  <si>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</si>
  <si>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</si>
  <si>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</si>
  <si>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</si>
  <si>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</si>
  <si>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</si>
  <si>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</si>
  <si>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</si>
  <si>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</si>
  <si>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</si>
  <si>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</si>
  <si>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</si>
  <si>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</si>
  <si>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</si>
  <si>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</si>
  <si>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</si>
  <si>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</si>
  <si>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</si>
  <si>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</si>
  <si>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</si>
  <si>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</si>
  <si>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</si>
  <si>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</si>
  <si>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</si>
  <si>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</si>
  <si>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</si>
  <si>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</si>
  <si>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</si>
  <si>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</si>
  <si>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</si>
  <si>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</si>
  <si>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</si>
  <si>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</si>
  <si>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</si>
  <si>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</si>
  <si>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</si>
  <si>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</si>
  <si>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</si>
  <si>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</si>
  <si>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</si>
  <si>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</si>
  <si>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</si>
  <si>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</si>
  <si>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</si>
  <si>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</si>
  <si>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</si>
  <si>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</si>
  <si>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</si>
  <si>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</si>
  <si>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</si>
  <si>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</si>
  <si>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</si>
  <si>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</si>
  <si>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</si>
  <si>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</si>
  <si>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</si>
  <si>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</si>
  <si>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</si>
  <si>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</si>
  <si>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</si>
  <si>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</si>
  <si>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</si>
  <si>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</si>
  <si>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</si>
  <si>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</si>
  <si>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</si>
  <si>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</si>
  <si>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</si>
  <si>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</si>
  <si>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</si>
  <si>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</si>
  <si>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</si>
  <si>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</si>
  <si>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</si>
  <si>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</si>
  <si>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</si>
  <si>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</si>
  <si>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</si>
  <si>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</si>
  <si>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</si>
  <si>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</si>
  <si>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</si>
  <si>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</si>
  <si>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</si>
  <si>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</si>
  <si>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</si>
  <si>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</si>
  <si>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</si>
  <si>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</si>
  <si>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</si>
  <si>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</si>
  <si>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</si>
  <si>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</si>
  <si>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</si>
  <si>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</si>
  <si>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</si>
  <si>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</si>
  <si>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</si>
  <si>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</si>
  <si>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</si>
  <si>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</si>
  <si>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</si>
  <si>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</si>
  <si>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</si>
  <si>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</si>
  <si>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</si>
  <si>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</si>
  <si>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</si>
  <si>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</si>
  <si>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</si>
  <si>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</si>
  <si>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</si>
  <si>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</si>
  <si>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</si>
  <si>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</si>
  <si>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</si>
  <si>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</si>
  <si>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</si>
  <si>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</si>
  <si>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</si>
  <si>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</si>
  <si>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</si>
  <si>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</si>
  <si>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</si>
  <si>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</si>
  <si>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</si>
  <si>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</si>
  <si>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</si>
  <si>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</si>
  <si>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</si>
  <si>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</si>
  <si>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</si>
  <si>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</si>
  <si>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</si>
  <si>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</si>
  <si>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</si>
  <si>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</si>
  <si>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</si>
  <si>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</si>
  <si>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</si>
  <si>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</si>
  <si>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</si>
  <si>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</si>
  <si>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</si>
  <si>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</si>
  <si>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</si>
  <si>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</si>
  <si>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</si>
  <si>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</si>
  <si>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</si>
  <si>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</si>
  <si>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</si>
  <si>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</si>
  <si>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</si>
  <si>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</si>
  <si>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</si>
  <si>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</si>
  <si>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</si>
  <si>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</si>
  <si>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</si>
  <si>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</si>
  <si>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</si>
  <si>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</si>
  <si>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</si>
  <si>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</si>
  <si>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</si>
  <si>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</si>
  <si>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</si>
  <si>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</si>
  <si>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</si>
  <si>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</si>
  <si>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</si>
  <si>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</si>
  <si>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</si>
  <si>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</si>
  <si>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</si>
  <si>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</si>
  <si>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</si>
  <si>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</si>
  <si>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</si>
  <si>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</si>
  <si>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</si>
  <si>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</si>
  <si>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</si>
  <si>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</si>
  <si>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</si>
  <si>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</si>
  <si>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</si>
  <si>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</si>
  <si>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</si>
  <si>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</si>
  <si>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</si>
  <si>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</si>
  <si>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</si>
  <si>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</si>
  <si>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</si>
  <si>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</si>
  <si>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</si>
  <si>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</si>
  <si>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</si>
  <si>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</si>
  <si>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</si>
  <si>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</si>
  <si>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</si>
  <si>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</si>
  <si>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</si>
  <si>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</si>
  <si>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</si>
  <si>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</si>
  <si>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</si>
  <si>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</si>
  <si>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</si>
  <si>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</si>
  <si>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</si>
  <si>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</si>
  <si>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</si>
  <si>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</si>
  <si>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</si>
  <si>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</si>
  <si>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</si>
  <si>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</si>
  <si>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</si>
  <si>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</si>
  <si>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</si>
  <si>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</si>
  <si>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</si>
  <si>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</si>
  <si>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</si>
  <si>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</si>
  <si>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</si>
  <si>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</si>
  <si>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</si>
  <si>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</si>
  <si>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</si>
  <si>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</si>
  <si>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</si>
  <si>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</si>
  <si>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</si>
  <si>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</si>
  <si>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</si>
  <si>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</si>
  <si>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</si>
  <si>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</si>
  <si>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</si>
  <si>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</si>
  <si>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</si>
  <si>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</si>
  <si>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</si>
  <si>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</si>
  <si>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</si>
  <si>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</si>
  <si>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</si>
  <si>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</si>
  <si>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</si>
  <si>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</si>
  <si>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</si>
  <si>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</si>
  <si>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</si>
  <si>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</si>
  <si>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</si>
  <si>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</si>
  <si>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</si>
  <si>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</si>
  <si>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</si>
  <si>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</si>
  <si>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</si>
  <si>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</si>
  <si>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</si>
  <si>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</si>
  <si>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</si>
  <si>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</si>
  <si>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</si>
  <si>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</si>
  <si>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</si>
  <si>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</si>
  <si>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</si>
  <si>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</si>
  <si>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</si>
  <si>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</si>
  <si>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</si>
  <si>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</si>
  <si>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</si>
  <si>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</si>
  <si>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</si>
  <si>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</si>
  <si>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</si>
  <si>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</si>
  <si>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</si>
  <si>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</si>
  <si>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</si>
  <si>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</si>
  <si>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</si>
  <si>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</si>
  <si>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</si>
  <si>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</si>
  <si>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</si>
  <si>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</si>
  <si>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</si>
  <si>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</si>
  <si>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</si>
  <si>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</si>
  <si>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</si>
  <si>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</si>
  <si>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</si>
  <si>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</si>
  <si>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</si>
  <si>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</si>
  <si>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</si>
  <si>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</si>
  <si>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</si>
  <si>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</si>
  <si>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</si>
  <si>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</si>
  <si>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</si>
  <si>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</si>
  <si>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</si>
  <si>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</si>
  <si>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</si>
  <si>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</si>
  <si>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</si>
  <si>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</si>
  <si>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</si>
  <si>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</si>
  <si>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</si>
  <si>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</si>
  <si>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</si>
  <si>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</si>
  <si>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</si>
  <si>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</si>
  <si>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</si>
  <si>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</si>
  <si>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</si>
  <si>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</si>
  <si>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</si>
  <si>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</si>
  <si>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</si>
  <si>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</si>
  <si>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</si>
  <si>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</si>
  <si>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</si>
  <si>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</si>
  <si>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</si>
  <si>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</si>
  <si>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</si>
  <si>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</si>
  <si>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</si>
  <si>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</si>
  <si>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</si>
  <si>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</si>
  <si>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</si>
  <si>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</si>
  <si>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</si>
  <si>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</si>
  <si>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</si>
  <si>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</si>
  <si>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</si>
  <si>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</si>
  <si>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</si>
  <si>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</si>
  <si>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</si>
  <si>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</si>
  <si>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</si>
  <si>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</si>
  <si>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</si>
  <si>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</si>
  <si>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</si>
  <si>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</si>
  <si>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</si>
  <si>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</si>
  <si>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</si>
  <si>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</si>
  <si>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</si>
  <si>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</si>
  <si>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</si>
  <si>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</si>
  <si>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</si>
  <si>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</si>
  <si>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</si>
  <si>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</si>
  <si>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</si>
  <si>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</si>
  <si>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</si>
  <si>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</si>
  <si>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</si>
  <si>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</si>
  <si>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</si>
  <si>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</si>
  <si>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</si>
  <si>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</si>
  <si>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</si>
  <si>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</si>
  <si>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</si>
  <si>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</si>
  <si>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</si>
  <si>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</si>
  <si>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</si>
  <si>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</si>
  <si>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</si>
  <si>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</si>
  <si>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</si>
  <si>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</si>
  <si>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</si>
  <si>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</si>
  <si>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</si>
  <si>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</si>
  <si>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</si>
  <si>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</si>
  <si>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</si>
  <si>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</si>
  <si>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</si>
  <si>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</si>
  <si>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</si>
  <si>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</si>
  <si>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</si>
  <si>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</si>
  <si>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</si>
  <si>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</si>
  <si>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</si>
  <si>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</si>
  <si>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</si>
  <si>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</si>
  <si>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</si>
  <si>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</si>
  <si>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</si>
  <si>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</si>
  <si>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</si>
  <si>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</si>
  <si>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</si>
  <si>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</si>
  <si>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</si>
  <si>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</si>
  <si>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</si>
  <si>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</si>
  <si>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</si>
  <si>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</si>
  <si>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</si>
  <si>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</si>
  <si>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</si>
  <si>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</si>
  <si>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</si>
  <si>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</si>
  <si>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</si>
  <si>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</si>
  <si>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</si>
  <si>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</si>
  <si>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</si>
  <si>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</si>
  <si>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</si>
  <si>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</si>
  <si>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</si>
  <si>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</si>
  <si>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</si>
  <si>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</si>
  <si>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</si>
  <si>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</si>
  <si>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</si>
  <si>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</si>
  <si>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</si>
  <si>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</si>
  <si>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</si>
  <si>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</si>
  <si>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</si>
  <si>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</si>
  <si>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</si>
  <si>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</si>
  <si>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</si>
  <si>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</si>
  <si>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</si>
  <si>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</si>
  <si>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</si>
  <si>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</si>
  <si>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</si>
  <si>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</si>
  <si>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</si>
  <si>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</si>
  <si>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</si>
  <si>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</si>
  <si>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</si>
  <si>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</si>
  <si>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</si>
  <si>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</si>
  <si>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</si>
  <si>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</si>
  <si>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</si>
  <si>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</si>
  <si>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</si>
  <si>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</si>
  <si>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</si>
  <si>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</si>
  <si>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</si>
  <si>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</si>
  <si>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</si>
  <si>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</si>
  <si>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</si>
  <si>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</si>
  <si>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</si>
  <si>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</si>
  <si>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</si>
  <si>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</si>
  <si>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</si>
  <si>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</si>
  <si>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</si>
  <si>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</si>
  <si>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</si>
  <si>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</si>
  <si>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</si>
  <si>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</si>
  <si>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</si>
  <si>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</si>
  <si>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</si>
  <si>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</si>
  <si>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</si>
  <si>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</si>
  <si>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</si>
  <si>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</si>
  <si>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</si>
  <si>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</si>
  <si>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</si>
  <si>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</si>
  <si>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</si>
  <si>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</si>
  <si>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</si>
  <si>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</si>
  <si>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</si>
  <si>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</si>
  <si>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</si>
  <si>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</si>
  <si>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</si>
  <si>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</si>
  <si>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</si>
  <si>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</si>
  <si>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</si>
  <si>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</si>
  <si>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</si>
  <si>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</si>
  <si>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</si>
  <si>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</si>
  <si>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</si>
  <si>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</si>
  <si>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</si>
  <si>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</si>
  <si>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</si>
  <si>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</si>
  <si>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</si>
  <si>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</si>
  <si>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</si>
  <si>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</si>
  <si>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</si>
  <si>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</si>
  <si>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</si>
  <si>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</si>
  <si>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</si>
  <si>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</si>
  <si>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</si>
  <si>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</si>
  <si>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</si>
  <si>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</si>
  <si>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</si>
  <si>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</si>
  <si>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</si>
  <si>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</si>
  <si>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</si>
  <si>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</si>
  <si>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</si>
  <si>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</si>
  <si>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</si>
  <si>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</si>
  <si>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</si>
  <si>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</si>
  <si>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</si>
  <si>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</si>
  <si>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</si>
  <si>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</si>
  <si>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</si>
  <si>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</si>
  <si>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</si>
  <si>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</si>
  <si>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</si>
  <si>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</si>
  <si>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</si>
  <si>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</si>
  <si>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</si>
  <si>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</si>
  <si>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</si>
  <si>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</si>
  <si>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</si>
  <si>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</si>
  <si>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</si>
  <si>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</si>
  <si>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</si>
  <si>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</si>
  <si>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</si>
  <si>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</si>
  <si>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</si>
  <si>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</si>
  <si>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</si>
  <si>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</si>
  <si>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</si>
  <si>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</si>
  <si>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</si>
  <si>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</si>
  <si>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</si>
  <si>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</si>
  <si>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</si>
  <si>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</si>
  <si>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</si>
  <si>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</si>
  <si>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</si>
  <si>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</si>
  <si>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</si>
  <si>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</si>
  <si>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</si>
  <si>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</si>
  <si>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</si>
  <si>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</si>
  <si>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</si>
  <si>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</si>
  <si>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</si>
  <si>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</si>
  <si>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</si>
  <si>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</si>
  <si>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</si>
  <si>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</si>
  <si>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</si>
  <si>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</si>
  <si>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</si>
  <si>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</si>
  <si>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</si>
  <si>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</si>
  <si>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</si>
  <si>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</si>
  <si>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</si>
  <si>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</si>
  <si>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</si>
  <si>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</si>
  <si>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</si>
  <si>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</si>
  <si>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</si>
  <si>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</si>
  <si>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</si>
  <si>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</si>
  <si>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</si>
  <si>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</si>
  <si>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</si>
  <si>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</si>
  <si>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</si>
  <si>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</si>
  <si>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</si>
  <si>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</si>
  <si>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</si>
  <si>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</si>
  <si>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</si>
  <si>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</si>
  <si>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</si>
  <si>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</si>
  <si>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</si>
  <si>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</si>
  <si>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</si>
  <si>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</si>
  <si>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</si>
  <si>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</si>
  <si>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</si>
  <si>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</si>
  <si>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</si>
  <si>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</si>
  <si>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</si>
  <si>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</si>
  <si>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</si>
  <si>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</si>
  <si>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</si>
  <si>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</si>
  <si>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</si>
  <si>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</si>
  <si>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</si>
  <si>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</si>
  <si>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</si>
  <si>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</si>
  <si>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</si>
  <si>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</si>
  <si>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</si>
  <si>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</si>
  <si>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</si>
  <si>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</si>
  <si>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</si>
  <si>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</si>
  <si>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</si>
  <si>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</si>
  <si>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</si>
  <si>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</si>
  <si>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</si>
  <si>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</si>
  <si>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</si>
  <si>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</si>
  <si>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</si>
  <si>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</si>
  <si>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</si>
  <si>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</si>
  <si>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</si>
  <si>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</si>
  <si>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</si>
  <si>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</si>
  <si>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</si>
  <si>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</si>
  <si>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</si>
  <si>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</si>
  <si>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</si>
  <si>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</si>
  <si>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</si>
  <si>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</si>
  <si>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</si>
  <si>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</si>
  <si>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</si>
  <si>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</si>
  <si>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</si>
  <si>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</si>
  <si>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</si>
  <si>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</si>
  <si>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</si>
  <si>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</si>
  <si>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</si>
  <si>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</si>
  <si>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</si>
  <si>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</si>
  <si>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</si>
  <si>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</si>
  <si>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</si>
  <si>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</si>
  <si>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</si>
  <si>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</si>
  <si>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</si>
  <si>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</si>
  <si>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</si>
  <si>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</si>
  <si>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</si>
  <si>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</si>
  <si>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</si>
  <si>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</si>
  <si>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</si>
  <si>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</si>
  <si>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</si>
  <si>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</si>
  <si>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</si>
  <si>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</si>
  <si>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</si>
  <si>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</si>
  <si>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</si>
  <si>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</si>
  <si>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</si>
  <si>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</si>
  <si>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</si>
  <si>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</si>
  <si>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</si>
  <si>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</si>
  <si>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</si>
  <si>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</si>
  <si>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</si>
  <si>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</si>
  <si>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</si>
  <si>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</si>
  <si>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</si>
  <si>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</si>
  <si>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</si>
  <si>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</si>
  <si>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</si>
  <si>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</si>
  <si>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</si>
  <si>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</si>
  <si>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</si>
  <si>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</si>
  <si>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</si>
  <si>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</si>
  <si>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</si>
  <si>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</si>
  <si>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</si>
  <si>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</si>
  <si>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</si>
  <si>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</si>
  <si>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</si>
  <si>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</si>
  <si>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</si>
  <si>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</si>
  <si>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</si>
  <si>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</si>
  <si>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</si>
  <si>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</si>
  <si>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</si>
  <si>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</si>
  <si>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</si>
  <si>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</si>
  <si>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</si>
  <si>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</si>
  <si>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</si>
  <si>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</si>
  <si>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</si>
  <si>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</si>
  <si>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</si>
  <si>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</si>
  <si>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</si>
  <si>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</si>
  <si>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</si>
  <si>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</si>
  <si>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</si>
  <si>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</si>
  <si>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</si>
  <si>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</si>
  <si>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</si>
  <si>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</si>
  <si>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</si>
  <si>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</si>
  <si>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</si>
  <si>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</si>
  <si>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</si>
  <si>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</si>
  <si>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</si>
  <si>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</si>
  <si>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</si>
  <si>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</si>
  <si>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</si>
  <si>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</si>
  <si>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</si>
  <si>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</si>
  <si>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</si>
  <si>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</si>
  <si>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</si>
  <si>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</si>
  <si>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</si>
  <si>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</si>
  <si>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</si>
  <si>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</si>
  <si>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</si>
  <si>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</si>
  <si>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</si>
  <si>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</si>
  <si>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</si>
  <si>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</si>
  <si>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</si>
  <si>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</si>
  <si>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</si>
  <si>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</si>
  <si>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</si>
  <si>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</si>
  <si>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</si>
  <si>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</si>
  <si>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</si>
  <si>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</si>
  <si>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</si>
  <si>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</si>
  <si>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</si>
  <si>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</si>
  <si>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</si>
  <si>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</si>
  <si>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</si>
  <si>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</si>
  <si>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</si>
  <si>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</si>
  <si>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</si>
  <si>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</si>
  <si>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</si>
  <si>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</si>
  <si>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</si>
  <si>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</si>
  <si>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</si>
  <si>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</si>
  <si>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</si>
  <si>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</si>
  <si>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</si>
  <si>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</si>
  <si>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</si>
  <si>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</si>
  <si>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</si>
  <si>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</si>
  <si>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</si>
  <si>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</si>
  <si>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</si>
  <si>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</si>
  <si>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</si>
  <si>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</si>
  <si>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</si>
  <si>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</si>
  <si>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</si>
  <si>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</si>
  <si>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</si>
  <si>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</si>
  <si>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</si>
  <si>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</si>
  <si>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</si>
  <si>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</si>
  <si>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</si>
  <si>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</si>
  <si>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</si>
  <si>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</si>
  <si>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</si>
  <si>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</si>
  <si>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</si>
  <si>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</si>
  <si>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</si>
  <si>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</si>
  <si>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</si>
  <si>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</si>
  <si>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</si>
  <si>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</si>
  <si>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</si>
  <si>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</si>
  <si>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</si>
  <si>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</si>
  <si>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</si>
  <si>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</si>
  <si>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</si>
  <si>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</si>
  <si>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</si>
  <si>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</si>
  <si>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</si>
  <si>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</si>
  <si>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</si>
  <si>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</si>
  <si>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</si>
  <si>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</si>
  <si>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</si>
  <si>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</si>
  <si>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</si>
  <si>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</si>
  <si>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</si>
  <si>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</si>
  <si>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</si>
  <si>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</si>
  <si>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</si>
  <si>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</si>
  <si>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</si>
  <si>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</si>
  <si>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</si>
  <si>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</si>
  <si>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</si>
  <si>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</si>
  <si>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</si>
  <si>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</si>
  <si>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</si>
  <si>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</si>
  <si>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</si>
  <si>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</si>
  <si>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</si>
  <si>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</si>
  <si>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</si>
  <si>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</si>
  <si>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</si>
  <si>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</si>
  <si>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</si>
  <si>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</si>
  <si>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</si>
  <si>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</si>
  <si>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</si>
  <si>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</si>
  <si>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</si>
  <si>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</si>
  <si>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</si>
  <si>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</si>
  <si>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</si>
  <si>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</si>
  <si>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</si>
  <si>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</si>
  <si>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</si>
  <si>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</si>
  <si>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</si>
  <si>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</si>
  <si>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</si>
  <si>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</si>
  <si>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</si>
  <si>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</si>
  <si>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</si>
  <si>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</si>
  <si>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</si>
  <si>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</si>
  <si>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</si>
  <si>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</si>
  <si>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</si>
  <si>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</si>
  <si>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</si>
  <si>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</si>
  <si>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</si>
  <si>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</si>
  <si>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</si>
  <si>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</si>
  <si>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</si>
  <si>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</si>
  <si>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</si>
  <si>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</si>
  <si>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</si>
  <si>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</si>
  <si>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</si>
  <si>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</si>
  <si>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</si>
  <si>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</si>
  <si>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</si>
  <si>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</si>
  <si>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</si>
  <si>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</si>
  <si>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</si>
  <si>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</si>
  <si>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</si>
  <si>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</si>
  <si>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</si>
  <si>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</si>
  <si>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</si>
  <si>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</si>
  <si>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</si>
  <si>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</si>
  <si>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</si>
  <si>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</si>
  <si>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</si>
  <si>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</si>
  <si>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</si>
  <si>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</si>
  <si>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</si>
  <si>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</si>
  <si>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</si>
  <si>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</si>
  <si>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</si>
  <si>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</si>
  <si>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</si>
  <si>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</si>
  <si>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</si>
  <si>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</si>
  <si>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</si>
  <si>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</si>
  <si>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</si>
  <si>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</si>
  <si>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</si>
  <si>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</si>
  <si>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</si>
  <si>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</si>
  <si>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</si>
  <si>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</si>
  <si>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</si>
  <si>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</si>
  <si>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</si>
  <si>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</si>
  <si>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</si>
  <si>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</si>
  <si>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</si>
  <si>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</si>
  <si>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</si>
  <si>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</si>
  <si>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</si>
  <si>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</si>
  <si>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</si>
  <si>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</si>
  <si>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</si>
  <si>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</si>
  <si>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</si>
  <si>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</si>
  <si>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</si>
  <si>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</si>
  <si>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</si>
  <si>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</si>
  <si>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</si>
  <si>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</si>
  <si>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</si>
  <si>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</si>
  <si>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</si>
  <si>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</si>
  <si>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</si>
  <si>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</si>
  <si>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</si>
  <si>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</si>
  <si>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</si>
  <si>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</si>
  <si>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</si>
  <si>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</si>
  <si>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</si>
  <si>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</si>
  <si>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</si>
  <si>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</si>
  <si>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</si>
  <si>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</si>
  <si>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</si>
  <si>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</si>
  <si>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</si>
  <si>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</si>
  <si>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</si>
  <si>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</si>
  <si>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</si>
  <si>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</si>
  <si>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</si>
  <si>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</si>
  <si>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</si>
  <si>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</si>
  <si>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</si>
  <si>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</si>
  <si>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</si>
  <si>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</si>
  <si>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</si>
  <si>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</si>
  <si>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</si>
  <si>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</si>
  <si>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</si>
  <si>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</si>
  <si>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</si>
  <si>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</si>
  <si>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</si>
  <si>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</si>
  <si>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</si>
  <si>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</si>
  <si>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</si>
  <si>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</si>
  <si>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</si>
  <si>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</si>
  <si>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</si>
  <si>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</si>
  <si>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</si>
  <si>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</si>
  <si>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</si>
  <si>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</si>
  <si>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</si>
  <si>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</si>
  <si>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</si>
  <si>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</si>
  <si>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</si>
  <si>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</si>
  <si>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</si>
  <si>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</si>
  <si>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</si>
  <si>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</si>
  <si>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</si>
  <si>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</si>
  <si>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</si>
  <si>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</si>
  <si>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</si>
  <si>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</si>
  <si>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</si>
  <si>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</si>
  <si>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</si>
  <si>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</si>
  <si>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</si>
  <si>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</si>
  <si>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</si>
  <si>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</si>
  <si>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</si>
  <si>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</si>
  <si>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</si>
  <si>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</si>
  <si>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</si>
  <si>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</si>
  <si>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</si>
  <si>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</si>
  <si>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</si>
  <si>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</si>
  <si>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</si>
  <si>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</si>
  <si>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</si>
  <si>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</si>
  <si>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</si>
  <si>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</si>
  <si>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</si>
  <si>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</si>
  <si>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</si>
  <si>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</si>
  <si>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</si>
  <si>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</si>
  <si>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</si>
  <si>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</si>
  <si>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</si>
  <si>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</si>
  <si>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</si>
  <si>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</si>
  <si>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</si>
  <si>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</si>
  <si>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</si>
  <si>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</si>
  <si>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</si>
  <si>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</si>
  <si>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</si>
  <si>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</si>
  <si>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</si>
  <si>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</si>
  <si>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</si>
  <si>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</si>
  <si>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</si>
  <si>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</si>
  <si>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</si>
  <si>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</si>
  <si>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</si>
  <si>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</si>
  <si>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</si>
  <si>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</si>
  <si>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</si>
  <si>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</si>
  <si>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</si>
  <si>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</si>
  <si>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</si>
  <si>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</si>
  <si>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</si>
  <si>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</si>
  <si>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</si>
  <si>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</si>
  <si>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</si>
  <si>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</si>
  <si>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</si>
  <si>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</si>
  <si>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</si>
  <si>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</si>
  <si>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</si>
  <si>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</si>
  <si>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</si>
  <si>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</si>
  <si>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</si>
  <si>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</si>
  <si>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</si>
  <si>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</si>
  <si>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</si>
  <si>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</si>
  <si>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</si>
  <si>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</si>
  <si>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</si>
  <si>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</si>
  <si>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</si>
  <si>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</si>
  <si>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</si>
  <si>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</si>
  <si>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</si>
  <si>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</si>
  <si>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</si>
  <si>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</si>
  <si>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</si>
  <si>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</si>
  <si>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</si>
  <si>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</si>
  <si>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</si>
  <si>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</si>
  <si>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</si>
  <si>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</si>
  <si>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</si>
  <si>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</si>
  <si>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</si>
  <si>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</si>
  <si>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</si>
  <si>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</si>
  <si>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</si>
  <si>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</si>
  <si>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</si>
  <si>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</si>
  <si>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</si>
  <si>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</si>
  <si>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</si>
  <si>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</si>
  <si>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</si>
  <si>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</si>
  <si>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</si>
  <si>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</si>
  <si>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</si>
  <si>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</si>
  <si>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</si>
  <si>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</si>
  <si>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</si>
  <si>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</si>
  <si>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</si>
  <si>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</si>
  <si>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</si>
  <si>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</si>
  <si>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</si>
  <si>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</si>
  <si>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</si>
  <si>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</si>
  <si>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</si>
  <si>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</si>
  <si>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</si>
  <si>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</si>
  <si>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</si>
  <si>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</si>
  <si>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</si>
  <si>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</si>
  <si>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</si>
  <si>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</si>
  <si>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</si>
  <si>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</si>
  <si>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</si>
  <si>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</si>
  <si>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</si>
  <si>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</si>
  <si>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</si>
  <si>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</si>
  <si>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</si>
  <si>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</si>
  <si>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</si>
  <si>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</si>
  <si>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</si>
  <si>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</si>
  <si>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</si>
  <si>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</si>
  <si>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</si>
  <si>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</si>
  <si>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</si>
  <si>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</si>
  <si>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</si>
  <si>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</si>
  <si>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</si>
  <si>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</si>
  <si>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</si>
  <si>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</si>
  <si>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</si>
  <si>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</si>
  <si>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</si>
  <si>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</si>
  <si>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</si>
  <si>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</si>
  <si>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</si>
  <si>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</si>
  <si>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</si>
  <si>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</si>
  <si>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</si>
  <si>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</si>
  <si>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</si>
  <si>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</si>
  <si>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</si>
  <si>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</si>
  <si>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</si>
  <si>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</si>
  <si>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</si>
  <si>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</si>
  <si>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</si>
  <si>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</si>
  <si>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</si>
  <si>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</si>
  <si>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</si>
  <si>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</si>
  <si>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</si>
  <si>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</si>
  <si>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</si>
  <si>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</si>
  <si>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</si>
  <si>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</si>
  <si>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</si>
  <si>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</si>
  <si>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</si>
  <si>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</si>
  <si>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</si>
  <si>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</si>
  <si>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</si>
  <si>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</si>
  <si>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</si>
  <si>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</si>
  <si>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</si>
  <si>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</si>
  <si>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</si>
  <si>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</si>
  <si>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</si>
  <si>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</si>
  <si>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</si>
  <si>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</si>
  <si>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</si>
  <si>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</si>
  <si>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</si>
  <si>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</si>
  <si>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</si>
  <si>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</si>
  <si>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</si>
  <si>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</si>
  <si>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</si>
  <si>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</si>
  <si>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</si>
  <si>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</si>
  <si>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</si>
  <si>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</si>
  <si>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</si>
  <si>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</si>
  <si>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</si>
  <si>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</si>
  <si>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</si>
  <si>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</si>
  <si>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</si>
  <si>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</si>
  <si>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</si>
  <si>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</si>
  <si>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</si>
  <si>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</si>
  <si>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</si>
  <si>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</si>
  <si>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</si>
  <si>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</si>
  <si>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</si>
  <si>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</si>
  <si>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</si>
  <si>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</si>
  <si>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</si>
  <si>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</si>
  <si>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</si>
  <si>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</si>
  <si>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</si>
  <si>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</si>
  <si>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</si>
  <si>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</si>
  <si>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</si>
  <si>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</si>
  <si>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</si>
  <si>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</si>
  <si>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</si>
  <si>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</si>
  <si>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</si>
  <si>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</si>
  <si>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</si>
  <si>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</si>
  <si>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</si>
  <si>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</si>
  <si>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</si>
  <si>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</si>
  <si>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</si>
  <si>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</si>
  <si>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</si>
  <si>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</si>
  <si>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</si>
  <si>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</si>
  <si>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</si>
  <si>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</si>
  <si>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</si>
  <si>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</si>
  <si>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</si>
  <si>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</si>
  <si>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</si>
  <si>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</si>
  <si>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</si>
  <si>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</si>
  <si>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</si>
  <si>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</si>
  <si>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</si>
  <si>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</si>
  <si>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</si>
  <si>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</si>
  <si>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</si>
  <si>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</si>
  <si>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</si>
  <si>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</si>
  <si>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</si>
  <si>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</si>
  <si>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</si>
  <si>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</si>
  <si>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</si>
  <si>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</si>
  <si>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</si>
  <si>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</si>
  <si>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</si>
  <si>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</si>
  <si>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</si>
  <si>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</si>
  <si>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</si>
  <si>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</si>
  <si>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</si>
  <si>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</si>
  <si>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</si>
  <si>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</si>
  <si>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</si>
  <si>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</si>
  <si>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</si>
  <si>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</si>
  <si>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</si>
  <si>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</si>
  <si>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</si>
  <si>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</si>
  <si>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</si>
  <si>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</si>
  <si>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</si>
  <si>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</si>
  <si>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</si>
  <si>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</si>
  <si>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</si>
  <si>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</si>
  <si>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</si>
  <si>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</si>
  <si>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</si>
  <si>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</si>
  <si>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</si>
  <si>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</si>
  <si>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</si>
  <si>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</si>
  <si>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</si>
  <si>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</si>
  <si>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</si>
  <si>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</si>
  <si>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</si>
  <si>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</si>
  <si>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</si>
  <si>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</si>
  <si>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</si>
  <si>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</si>
  <si>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</si>
  <si>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</si>
  <si>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</si>
  <si>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</si>
  <si>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</si>
  <si>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</si>
  <si>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</si>
  <si>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</si>
  <si>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</si>
  <si>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</si>
  <si>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</si>
  <si>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</si>
  <si>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</si>
  <si>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</si>
  <si>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</si>
  <si>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</si>
  <si>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</si>
  <si>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</si>
  <si>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</si>
  <si>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</si>
  <si>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</si>
  <si>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</si>
  <si>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</si>
  <si>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</si>
  <si>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</si>
  <si>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</si>
  <si>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</si>
  <si>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</si>
  <si>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</si>
  <si>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</si>
  <si>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</si>
  <si>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</si>
  <si>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</si>
  <si>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</si>
  <si>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</si>
  <si>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</si>
  <si>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</si>
  <si>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</si>
  <si>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</si>
  <si>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</si>
  <si>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</si>
  <si>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</si>
  <si>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</si>
  <si>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</si>
  <si>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</si>
  <si>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</si>
  <si>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</si>
  <si>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</si>
  <si>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</si>
  <si>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</si>
  <si>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</si>
  <si>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</si>
  <si>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</si>
  <si>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</si>
  <si>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</si>
  <si>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</si>
  <si>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</si>
  <si>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</si>
  <si>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</si>
  <si>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</si>
  <si>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</si>
  <si>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</si>
  <si>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</si>
  <si>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</si>
  <si>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</si>
  <si>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</si>
  <si>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</si>
  <si>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</si>
  <si>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</si>
  <si>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</si>
  <si>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</si>
  <si>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</si>
  <si>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</si>
  <si>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</si>
  <si>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</si>
  <si>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</si>
  <si>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</si>
  <si>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</si>
  <si>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</si>
  <si>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</si>
  <si>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</si>
  <si>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</si>
  <si>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</si>
  <si>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</si>
  <si>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</si>
  <si>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</si>
  <si>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</si>
  <si>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</si>
  <si>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</si>
  <si>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</si>
  <si>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</si>
  <si>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</si>
  <si>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</si>
  <si>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</si>
  <si>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</si>
  <si>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</si>
  <si>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</si>
  <si>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</si>
  <si>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</si>
  <si>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</si>
  <si>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</si>
  <si>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</si>
  <si>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</si>
  <si>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</si>
  <si>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</si>
  <si>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</si>
  <si>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</si>
  <si>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</si>
  <si>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</si>
  <si>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</si>
  <si>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</si>
  <si>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</si>
  <si>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</si>
  <si>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</si>
  <si>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</si>
  <si>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</si>
  <si>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</si>
  <si>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</si>
  <si>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</si>
  <si>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</si>
  <si>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</si>
  <si>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</si>
  <si>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</si>
  <si>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</si>
  <si>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</si>
  <si>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</si>
  <si>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</si>
  <si>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</si>
  <si>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</si>
  <si>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</si>
  <si>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</si>
  <si>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</si>
  <si>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</si>
  <si>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</si>
  <si>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</si>
  <si>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</si>
  <si>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</si>
  <si>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</si>
  <si>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</si>
  <si>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</si>
  <si>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</si>
  <si>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</si>
  <si>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</si>
  <si>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</si>
  <si>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</si>
  <si>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</si>
  <si>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</si>
  <si>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</si>
  <si>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</si>
  <si>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</si>
  <si>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</si>
  <si>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</si>
  <si>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</si>
  <si>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</si>
  <si>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</si>
  <si>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</si>
  <si>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</si>
  <si>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</si>
  <si>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</si>
  <si>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</si>
  <si>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</si>
  <si>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</si>
  <si>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</si>
  <si>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</si>
  <si>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</si>
  <si>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</si>
  <si>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</si>
  <si>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</si>
  <si>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</si>
  <si>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</si>
  <si>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</si>
  <si>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</si>
  <si>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</si>
  <si>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</si>
  <si>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</si>
  <si>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</si>
  <si>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</si>
  <si>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</si>
  <si>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</si>
  <si>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</si>
  <si>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</si>
  <si>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</si>
  <si>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</si>
  <si>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</si>
  <si>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</si>
  <si>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</si>
  <si>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</si>
  <si>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</si>
  <si>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</si>
  <si>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</si>
  <si>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</si>
  <si>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</si>
  <si>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</si>
  <si>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</si>
  <si>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</si>
  <si>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</si>
  <si>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</si>
  <si>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</si>
  <si>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</si>
  <si>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</si>
  <si>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</si>
  <si>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</si>
  <si>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</si>
  <si>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</si>
  <si>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</si>
  <si>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</si>
  <si>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</si>
  <si>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</si>
  <si>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</si>
  <si>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</si>
  <si>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</si>
  <si>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</si>
  <si>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</si>
  <si>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</si>
  <si>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</si>
  <si>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</si>
  <si>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</si>
  <si>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</si>
  <si>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</si>
  <si>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</si>
  <si>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</si>
  <si>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</si>
  <si>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</si>
  <si>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</si>
  <si>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</si>
  <si>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</si>
  <si>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</si>
  <si>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</si>
  <si>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</si>
  <si>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</si>
  <si>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</si>
  <si>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</si>
  <si>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</si>
  <si>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</si>
  <si>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</si>
  <si>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</si>
  <si>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</si>
  <si>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</si>
  <si>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</si>
  <si>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</si>
  <si>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</si>
  <si>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</si>
  <si>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</si>
  <si>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</si>
  <si>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</si>
  <si>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</si>
  <si>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</si>
  <si>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</si>
  <si>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</si>
  <si>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</si>
  <si>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</si>
  <si>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</si>
  <si>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</si>
  <si>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</si>
  <si>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</si>
  <si>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</si>
  <si>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</si>
  <si>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</si>
  <si>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</si>
  <si>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</si>
  <si>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</si>
  <si>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</si>
  <si>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</si>
  <si>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</si>
  <si>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</si>
  <si>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</si>
  <si>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</si>
  <si>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</si>
  <si>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</si>
  <si>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</si>
  <si>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</si>
  <si>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</si>
  <si>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</si>
  <si>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</si>
  <si>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</si>
  <si>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</si>
  <si>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</si>
  <si>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</si>
  <si>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</si>
  <si>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</si>
  <si>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</si>
  <si>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</si>
  <si>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</si>
  <si>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</si>
  <si>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</si>
  <si>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</si>
  <si>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</si>
  <si>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</si>
  <si>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</si>
  <si>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</si>
  <si>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</si>
  <si>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</si>
  <si>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</si>
  <si>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</si>
  <si>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</si>
  <si>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</si>
  <si>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</si>
  <si>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</si>
  <si>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</si>
  <si>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</si>
  <si>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</si>
  <si>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</si>
  <si>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</si>
  <si>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</si>
  <si>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</si>
  <si>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</si>
  <si>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</si>
  <si>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</si>
  <si>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</si>
  <si>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</si>
  <si>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</si>
  <si>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</si>
  <si>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</si>
  <si>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</si>
  <si>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</si>
  <si>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</si>
  <si>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</si>
  <si>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</si>
  <si>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</si>
  <si>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</si>
  <si>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</si>
  <si>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</si>
  <si>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</si>
  <si>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</si>
  <si>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</si>
  <si>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</si>
  <si>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</si>
  <si>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</si>
  <si>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</si>
  <si>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</si>
  <si>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</si>
  <si>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</si>
  <si>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</si>
  <si>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</si>
  <si>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</si>
  <si>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</si>
  <si>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</si>
  <si>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</si>
  <si>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</si>
  <si>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</si>
  <si>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</si>
  <si>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</si>
  <si>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</si>
  <si>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</si>
  <si>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</si>
  <si>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</si>
  <si>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</si>
  <si>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</si>
  <si>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</si>
  <si>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</si>
  <si>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</si>
  <si>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</si>
  <si>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</si>
  <si>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</si>
  <si>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</si>
  <si>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</si>
  <si>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</si>
  <si>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</si>
  <si>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</si>
  <si>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</si>
  <si>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</si>
  <si>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</si>
  <si>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</si>
  <si>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</si>
  <si>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</si>
  <si>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</si>
  <si>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</si>
  <si>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</si>
  <si>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</si>
  <si>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</si>
  <si>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</si>
  <si>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</si>
  <si>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</si>
  <si>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</si>
  <si>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</si>
  <si>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</si>
  <si>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</si>
  <si>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</si>
  <si>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</si>
  <si>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</si>
  <si>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</si>
  <si>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</si>
  <si>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</si>
  <si>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</si>
  <si>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</si>
  <si>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</si>
  <si>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</si>
  <si>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</si>
  <si>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</si>
  <si>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</si>
  <si>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</si>
  <si>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</si>
  <si>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</si>
  <si>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</si>
  <si>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</si>
  <si>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</si>
  <si>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</si>
  <si>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</si>
  <si>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</si>
  <si>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</si>
  <si>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</si>
  <si>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</si>
  <si>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</si>
  <si>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</si>
  <si>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</si>
  <si>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</si>
  <si>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</si>
  <si>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</si>
  <si>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</si>
  <si>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</si>
  <si>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</si>
  <si>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</si>
  <si>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</si>
  <si>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</si>
  <si>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</si>
  <si>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</si>
  <si>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</si>
  <si>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</si>
  <si>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</si>
  <si>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</si>
  <si>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</si>
  <si>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</si>
  <si>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</si>
  <si>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</si>
  <si>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</si>
  <si>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</si>
  <si>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</si>
  <si>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</si>
  <si>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</si>
  <si>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</si>
  <si>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</si>
  <si>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</si>
  <si>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</si>
  <si>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</si>
  <si>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</si>
  <si>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</si>
  <si>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</si>
  <si>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</si>
  <si>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</si>
  <si>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</si>
  <si>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</si>
  <si>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</si>
  <si>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</si>
  <si>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</si>
  <si>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</si>
  <si>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</si>
  <si>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</si>
  <si>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</si>
  <si>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</si>
  <si>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</si>
  <si>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</si>
  <si>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</si>
  <si>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</si>
  <si>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</si>
  <si>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</si>
  <si>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</si>
  <si>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</si>
  <si>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</si>
  <si>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</si>
  <si>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</si>
  <si>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</si>
  <si>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</si>
  <si>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</si>
  <si>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</si>
  <si>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</si>
  <si>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</si>
  <si>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</si>
  <si>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</si>
  <si>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</si>
  <si>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</si>
  <si>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</si>
  <si>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</si>
  <si>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</si>
  <si>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</si>
  <si>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</si>
  <si>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</si>
  <si>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</si>
  <si>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</si>
  <si>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</si>
  <si>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</si>
  <si>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</si>
  <si>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</si>
  <si>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</si>
  <si>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</si>
  <si>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</si>
  <si>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</si>
  <si>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</si>
  <si>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</si>
  <si>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</si>
  <si>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</si>
  <si>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</si>
  <si>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</si>
  <si>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</si>
  <si>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</si>
  <si>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</si>
  <si>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</si>
  <si>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</si>
  <si>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</si>
  <si>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</si>
  <si>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</si>
  <si>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</si>
  <si>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</si>
  <si>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</si>
  <si>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</si>
  <si>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</si>
  <si>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</si>
  <si>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</si>
  <si>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</si>
  <si>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</si>
  <si>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</si>
  <si>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</si>
  <si>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</si>
  <si>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</si>
  <si>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</si>
  <si>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</si>
  <si>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</si>
  <si>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</si>
  <si>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</si>
  <si>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</si>
  <si>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</si>
  <si>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</si>
  <si>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</si>
  <si>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</si>
  <si>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</si>
  <si>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</si>
  <si>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</si>
  <si>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</si>
  <si>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</si>
  <si>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</si>
  <si>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</si>
  <si>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</si>
  <si>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</si>
  <si>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</si>
  <si>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</si>
  <si>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</si>
  <si>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</si>
  <si>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</si>
  <si>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</si>
  <si>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</si>
  <si>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</si>
  <si>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</si>
  <si>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</si>
  <si>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</si>
  <si>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</si>
  <si>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</si>
  <si>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</si>
  <si>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</si>
  <si>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</si>
  <si>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</si>
  <si>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</si>
  <si>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</si>
  <si>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</si>
  <si>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</si>
  <si>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</si>
  <si>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</si>
  <si>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</si>
  <si>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</si>
  <si>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</si>
  <si>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</si>
  <si>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</si>
  <si>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</si>
  <si>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</si>
  <si>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</si>
  <si>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</si>
  <si>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</si>
  <si>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</si>
  <si>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</si>
  <si>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</si>
  <si>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</si>
  <si>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</si>
  <si>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</si>
  <si>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</si>
  <si>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</si>
  <si>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</si>
  <si>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</si>
  <si>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</si>
  <si>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</si>
  <si>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</si>
  <si>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</si>
  <si>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</si>
  <si>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</si>
  <si>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</si>
  <si>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</si>
  <si>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</si>
  <si>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</si>
  <si>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</si>
  <si>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</si>
  <si>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</si>
  <si>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</si>
  <si>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</si>
  <si>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</si>
  <si>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</si>
  <si>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</si>
  <si>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</si>
  <si>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</si>
  <si>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</si>
  <si>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</si>
  <si>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</si>
  <si>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</si>
  <si>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</si>
  <si>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</si>
  <si>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</si>
  <si>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</si>
  <si>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</si>
  <si>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</si>
  <si>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</si>
  <si>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</si>
  <si>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</si>
  <si>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</si>
  <si>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</si>
  <si>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</si>
  <si>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</si>
  <si>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</si>
  <si>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</si>
  <si>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</si>
  <si>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</si>
  <si>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</si>
  <si>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</si>
  <si>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</si>
  <si>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</si>
  <si>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</si>
  <si>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</si>
  <si>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</si>
  <si>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</si>
  <si>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</si>
  <si>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</si>
  <si>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</si>
  <si>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</si>
  <si>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</si>
  <si>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</si>
  <si>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</si>
  <si>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</si>
  <si>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</si>
  <si>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</si>
  <si>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</si>
  <si>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</si>
  <si>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</si>
  <si>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</si>
  <si>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</si>
  <si>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</si>
  <si>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</si>
  <si>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</si>
  <si>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</si>
  <si>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</si>
  <si>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</si>
  <si>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</si>
  <si>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</si>
  <si>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</si>
  <si>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</si>
  <si>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</si>
  <si>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</si>
  <si>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</si>
  <si>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</si>
  <si>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</si>
  <si>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</si>
  <si>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</si>
  <si>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</si>
  <si>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</si>
  <si>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</si>
  <si>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</si>
  <si>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</si>
  <si>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</si>
  <si>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</si>
  <si>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</si>
  <si>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</si>
  <si>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</si>
  <si>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</si>
  <si>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</si>
  <si>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</si>
  <si>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</si>
  <si>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</si>
  <si>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</si>
  <si>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</si>
  <si>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</si>
  <si>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</si>
  <si>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</si>
  <si>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</si>
  <si>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</si>
  <si>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</si>
  <si>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</si>
  <si>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</si>
  <si>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</si>
  <si>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</si>
  <si>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</si>
  <si>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</si>
  <si>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</si>
  <si>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</si>
  <si>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</si>
  <si>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</si>
  <si>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</si>
  <si>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</si>
  <si>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</si>
  <si>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</si>
  <si>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</si>
  <si>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</si>
  <si>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</si>
  <si>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</si>
  <si>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</si>
  <si>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</si>
  <si>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</si>
  <si>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</si>
  <si>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</si>
  <si>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</si>
  <si>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</si>
  <si>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</si>
  <si>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</si>
  <si>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</si>
  <si>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</si>
  <si>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</si>
  <si>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</si>
  <si>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</si>
  <si>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</si>
  <si>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</si>
  <si>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</si>
  <si>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</si>
  <si>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</si>
  <si>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</si>
  <si>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</si>
  <si>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</si>
  <si>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</si>
  <si>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</si>
  <si>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</si>
  <si>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</si>
  <si>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</si>
  <si>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</si>
  <si>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</si>
  <si>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</si>
  <si>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</si>
  <si>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</si>
  <si>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</si>
  <si>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</si>
  <si>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</si>
  <si>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</si>
  <si>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</si>
  <si>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</si>
  <si>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</si>
  <si>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</si>
  <si>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</si>
  <si>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</si>
  <si>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</si>
  <si>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</si>
  <si>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</si>
  <si>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</si>
  <si>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</si>
  <si>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</si>
  <si>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</si>
  <si>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</si>
  <si>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</si>
  <si>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</si>
  <si>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</si>
  <si>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</si>
  <si>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</si>
  <si>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</si>
  <si>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</si>
  <si>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</si>
  <si>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</si>
  <si>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</si>
  <si>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</si>
  <si>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</si>
  <si>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</si>
  <si>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</si>
  <si>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</si>
  <si>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</si>
  <si>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</si>
  <si>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</si>
  <si>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</si>
  <si>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</si>
  <si>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</si>
  <si>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</si>
  <si>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</si>
  <si>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</si>
  <si>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</si>
  <si>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</si>
  <si>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</si>
  <si>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</si>
  <si>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</si>
  <si>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</si>
  <si>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</si>
  <si>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</si>
  <si>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</si>
  <si>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</si>
  <si>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</si>
  <si>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</si>
  <si>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</si>
  <si>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</si>
  <si>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</si>
  <si>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</si>
  <si>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</si>
  <si>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</si>
  <si>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</si>
  <si>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</si>
  <si>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</si>
  <si>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</si>
  <si>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</si>
  <si>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</si>
  <si>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</si>
  <si>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</si>
  <si>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</si>
  <si>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</si>
  <si>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</si>
  <si>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</si>
  <si>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</si>
  <si>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</si>
  <si>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</si>
  <si>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</si>
  <si>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</si>
  <si>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</si>
  <si>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</si>
  <si>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</si>
  <si>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</si>
  <si>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</si>
  <si>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</si>
  <si>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</si>
  <si>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</si>
  <si>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</si>
  <si>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</si>
  <si>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</si>
  <si>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</si>
  <si>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</si>
  <si>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</si>
  <si>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</si>
  <si>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</si>
  <si>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</si>
  <si>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</si>
  <si>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</si>
  <si>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</si>
  <si>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</si>
  <si>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</si>
  <si>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</si>
  <si>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</si>
  <si>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</si>
  <si>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</si>
  <si>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</si>
  <si>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</si>
  <si>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</si>
  <si>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</si>
  <si>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</si>
  <si>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</si>
  <si>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</si>
  <si>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</si>
  <si>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</si>
  <si>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</si>
  <si>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</si>
  <si>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</si>
  <si>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</si>
  <si>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</si>
  <si>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</si>
  <si>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</si>
  <si>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</si>
  <si>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</si>
  <si>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</si>
  <si>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</si>
  <si>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</si>
  <si>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</si>
  <si>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</si>
  <si>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</si>
  <si>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</si>
  <si>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</si>
  <si>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</si>
  <si>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</si>
  <si>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</si>
  <si>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</si>
  <si>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</si>
  <si>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</si>
  <si>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</si>
  <si>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</si>
  <si>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</si>
  <si>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</si>
  <si>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</si>
  <si>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</si>
  <si>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</si>
  <si>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</si>
  <si>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</si>
  <si>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</si>
  <si>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</si>
  <si>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</si>
  <si>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</si>
  <si>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</si>
  <si>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</si>
  <si>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</si>
  <si>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</si>
  <si>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</si>
  <si>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</si>
  <si>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</si>
  <si>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</si>
  <si>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</si>
  <si>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</si>
  <si>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</si>
  <si>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</si>
  <si>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</si>
  <si>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</si>
  <si>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</si>
  <si>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</si>
  <si>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</si>
  <si>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</si>
  <si>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</si>
  <si>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</si>
  <si>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</si>
  <si>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</si>
  <si>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</si>
  <si>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</si>
  <si>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</si>
  <si>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</si>
  <si>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</si>
  <si>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</si>
  <si>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</si>
  <si>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</si>
  <si>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</si>
  <si>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</si>
  <si>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</si>
  <si>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</si>
  <si>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</si>
  <si>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</si>
  <si>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</si>
  <si>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</si>
  <si>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</si>
  <si>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</si>
  <si>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</si>
  <si>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</si>
  <si>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</si>
  <si>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</si>
  <si>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</si>
  <si>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</si>
  <si>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</si>
  <si>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</si>
  <si>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</si>
  <si>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</si>
  <si>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</si>
  <si>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</si>
  <si>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</si>
  <si>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</si>
  <si>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</si>
  <si>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</si>
  <si>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</si>
  <si>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</si>
  <si>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</si>
  <si>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</si>
  <si>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</si>
  <si>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</si>
  <si>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</si>
  <si>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</si>
  <si>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</si>
  <si>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</si>
  <si>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</si>
  <si>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</si>
  <si>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</si>
  <si>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</si>
  <si>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</si>
  <si>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</si>
  <si>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</si>
  <si>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</si>
  <si>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</si>
  <si>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</si>
  <si>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</si>
  <si>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</si>
  <si>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</si>
  <si>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</si>
  <si>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</si>
  <si>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</si>
  <si>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</si>
  <si>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</si>
  <si>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</si>
  <si>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</si>
  <si>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</si>
  <si>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</si>
  <si>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</si>
  <si>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</si>
  <si>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</si>
  <si>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</si>
  <si>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</si>
  <si>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</si>
  <si>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</si>
  <si>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</si>
  <si>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</si>
  <si>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</si>
  <si>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</si>
  <si>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</si>
  <si>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</si>
  <si>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</si>
  <si>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</si>
  <si>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</si>
  <si>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</si>
  <si>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</si>
  <si>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</si>
  <si>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</si>
  <si>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</si>
  <si>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</si>
  <si>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</si>
  <si>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</si>
  <si>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</si>
  <si>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</si>
  <si>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</si>
  <si>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</si>
  <si>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</si>
  <si>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</si>
  <si>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</si>
  <si>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</si>
  <si>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</si>
  <si>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</si>
  <si>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</si>
  <si>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</si>
  <si>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</si>
  <si>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</si>
  <si>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</si>
  <si>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</si>
  <si>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</si>
  <si>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</si>
  <si>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</si>
  <si>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</si>
  <si>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</si>
  <si>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</si>
  <si>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</si>
  <si>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</si>
  <si>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</si>
  <si>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</si>
  <si>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</si>
  <si>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</si>
  <si>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</si>
  <si>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</si>
  <si>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</si>
  <si>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</si>
  <si>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</si>
  <si>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</si>
  <si>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</si>
  <si>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</si>
  <si>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</si>
  <si>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</si>
  <si>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</si>
  <si>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</si>
  <si>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</si>
  <si>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</si>
  <si>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</si>
  <si>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</si>
  <si>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</si>
  <si>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</si>
  <si>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</si>
  <si>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</si>
  <si>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</si>
  <si>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</si>
  <si>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</si>
  <si>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</si>
  <si>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</si>
  <si>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</si>
  <si>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</si>
  <si>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</si>
  <si>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</si>
  <si>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</si>
  <si>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</si>
  <si>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</si>
  <si>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</si>
  <si>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</si>
  <si>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</si>
  <si>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</si>
  <si>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</si>
  <si>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</si>
  <si>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</si>
  <si>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</si>
  <si>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</si>
  <si>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</si>
  <si>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</si>
  <si>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</si>
  <si>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</si>
  <si>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</si>
  <si>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</si>
  <si>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</si>
  <si>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</si>
  <si>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</si>
  <si>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</si>
  <si>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</si>
  <si>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</si>
  <si>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</si>
  <si>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</si>
  <si>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</si>
  <si>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</si>
  <si>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</si>
  <si>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</si>
  <si>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</si>
  <si>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</si>
  <si>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</si>
  <si>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</si>
  <si>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</si>
  <si>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</si>
  <si>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</si>
  <si>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</si>
  <si>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</si>
  <si>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</si>
  <si>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</si>
  <si>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</si>
  <si>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</si>
  <si>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</si>
  <si>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</si>
  <si>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</si>
  <si>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</si>
  <si>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</si>
  <si>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</si>
  <si>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</si>
  <si>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</si>
  <si>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</si>
  <si>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</si>
  <si>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</si>
  <si>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</si>
  <si>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</si>
  <si>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</si>
  <si>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</si>
  <si>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</si>
  <si>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</si>
  <si>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</si>
  <si>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</si>
  <si>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</si>
  <si>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</si>
  <si>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</si>
  <si>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</si>
  <si>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</si>
  <si>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</si>
  <si>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</si>
  <si>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</si>
  <si>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</si>
  <si>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</si>
  <si>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</si>
  <si>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</si>
  <si>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</si>
  <si>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</si>
  <si>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</si>
  <si>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</si>
  <si>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</si>
  <si>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</si>
  <si>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</si>
  <si>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</si>
  <si>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</si>
  <si>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</si>
  <si>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</si>
  <si>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</si>
  <si>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</si>
  <si>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</si>
  <si>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</si>
  <si>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</si>
  <si>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</si>
  <si>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</si>
  <si>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</si>
  <si>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</si>
  <si>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</si>
  <si>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</si>
  <si>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</si>
  <si>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</si>
  <si>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</si>
  <si>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</si>
  <si>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</si>
  <si>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</si>
  <si>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</si>
  <si>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</si>
  <si>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</si>
  <si>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</si>
  <si>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</si>
  <si>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</si>
  <si>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</si>
  <si>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</si>
  <si>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</si>
  <si>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</si>
  <si>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</si>
  <si>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</si>
  <si>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</si>
  <si>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</si>
  <si>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</si>
  <si>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</si>
  <si>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</si>
  <si>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</si>
  <si>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</si>
  <si>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</si>
  <si>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</si>
  <si>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</si>
  <si>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</si>
  <si>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</si>
  <si>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</si>
  <si>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</si>
  <si>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</si>
  <si>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</si>
  <si>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</si>
  <si>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</si>
  <si>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</si>
  <si>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</si>
  <si>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</si>
  <si>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</si>
  <si>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</si>
  <si>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</si>
  <si>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</si>
  <si>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</si>
  <si>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</si>
  <si>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</si>
  <si>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</si>
  <si>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</si>
  <si>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</si>
  <si>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</si>
  <si>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</si>
  <si>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</si>
  <si>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</si>
  <si>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</si>
  <si>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</si>
  <si>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</si>
  <si>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</si>
  <si>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</si>
  <si>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</si>
  <si>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</si>
  <si>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</si>
  <si>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</si>
  <si>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</si>
  <si>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</si>
  <si>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</si>
  <si>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</si>
  <si>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</si>
  <si>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</si>
  <si>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</si>
  <si>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</si>
  <si>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</si>
  <si>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</si>
  <si>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</si>
  <si>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</si>
  <si>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</si>
  <si>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</si>
  <si>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</si>
  <si>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</si>
  <si>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</si>
  <si>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</si>
  <si>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</si>
  <si>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</si>
  <si>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</si>
  <si>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</si>
  <si>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</si>
  <si>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</si>
  <si>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</si>
  <si>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</si>
  <si>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</si>
  <si>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</si>
  <si>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</si>
  <si>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</si>
  <si>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</si>
  <si>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</si>
  <si>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</si>
  <si>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</si>
  <si>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</si>
  <si>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</si>
  <si>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</si>
  <si>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</si>
  <si>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</si>
  <si>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</si>
  <si>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</si>
  <si>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</si>
  <si>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</si>
  <si>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</si>
  <si>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</si>
  <si>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</si>
  <si>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</si>
  <si>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</si>
  <si>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</si>
  <si>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</si>
  <si>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</si>
  <si>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</si>
  <si>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</si>
  <si>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</si>
  <si>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</si>
  <si>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</si>
  <si>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</si>
  <si>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</si>
  <si>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</si>
  <si>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</si>
  <si>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</si>
  <si>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</si>
  <si>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</si>
  <si>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</si>
  <si>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</si>
  <si>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</si>
  <si>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</si>
  <si>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</si>
  <si>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</si>
  <si>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</si>
  <si>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</si>
  <si>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</si>
  <si>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</si>
  <si>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</si>
  <si>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</si>
  <si>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</si>
  <si>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</si>
  <si>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</si>
  <si>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</si>
  <si>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</si>
  <si>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</si>
  <si>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</si>
  <si>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</si>
  <si>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</si>
  <si>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</si>
  <si>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</si>
  <si>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</si>
  <si>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</si>
  <si>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</si>
  <si>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</si>
  <si>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</si>
  <si>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</si>
  <si>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</si>
  <si>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</si>
  <si>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</si>
  <si>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</si>
  <si>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</si>
  <si>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</si>
  <si>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</si>
  <si>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</si>
  <si>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</si>
  <si>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</si>
  <si>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</si>
  <si>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</si>
  <si>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</si>
  <si>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</si>
  <si>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</si>
  <si>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</si>
  <si>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</si>
  <si>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</si>
  <si>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</si>
  <si>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</si>
  <si>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</si>
  <si>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</si>
  <si>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</si>
  <si>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</si>
  <si>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</si>
  <si>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</si>
  <si>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</si>
  <si>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</si>
  <si>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</si>
  <si>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</si>
  <si>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</si>
  <si>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</si>
  <si>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</si>
  <si>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</si>
  <si>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</si>
  <si>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</si>
  <si>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</si>
  <si>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</si>
  <si>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</si>
  <si>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</si>
  <si>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</si>
  <si>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</si>
  <si>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</si>
  <si>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</si>
  <si>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</si>
  <si>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</si>
  <si>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</si>
  <si>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</si>
  <si>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</si>
  <si>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</si>
  <si>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</si>
  <si>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</si>
  <si>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</si>
  <si>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</si>
  <si>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</si>
  <si>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</si>
  <si>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</si>
  <si>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</si>
  <si>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</si>
  <si>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</si>
  <si>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</si>
  <si>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</si>
  <si>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</si>
  <si>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</si>
  <si>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</si>
  <si>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</si>
  <si>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</si>
  <si>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</si>
  <si>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</si>
  <si>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</si>
  <si>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</si>
  <si>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</si>
  <si>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</si>
  <si>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</si>
  <si>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</si>
  <si>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</si>
  <si>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</si>
  <si>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</si>
  <si>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</si>
  <si>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</si>
  <si>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</si>
  <si>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</si>
  <si>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</si>
  <si>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</si>
  <si>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</si>
  <si>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</si>
  <si>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</si>
  <si>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</si>
  <si>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</si>
  <si>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</si>
  <si>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</si>
  <si>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</si>
  <si>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</si>
  <si>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</si>
  <si>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</si>
  <si>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</si>
  <si>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</si>
  <si>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</si>
  <si>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</si>
  <si>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</si>
  <si>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</si>
  <si>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</si>
  <si>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</si>
  <si>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</si>
  <si>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</si>
  <si>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</si>
  <si>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</si>
  <si>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</si>
  <si>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</si>
  <si>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</si>
  <si>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</si>
  <si>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</si>
  <si>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</si>
  <si>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</si>
  <si>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</si>
  <si>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</si>
  <si>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</si>
  <si>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</si>
  <si>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</si>
  <si>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</si>
  <si>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</si>
  <si>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</si>
  <si>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</si>
  <si>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</si>
  <si>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</si>
  <si>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</si>
  <si>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</si>
  <si>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</si>
  <si>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</si>
  <si>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</si>
  <si>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</si>
  <si>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</si>
  <si>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</si>
  <si>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</si>
  <si>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</si>
  <si>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</si>
  <si>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</si>
  <si>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</si>
  <si>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</si>
  <si>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</si>
  <si>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</si>
  <si>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</si>
  <si>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</si>
  <si>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</si>
  <si>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</si>
  <si>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</si>
  <si>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</si>
  <si>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</si>
  <si>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</si>
  <si>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</si>
  <si>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</si>
  <si>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</si>
  <si>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</si>
  <si>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</si>
  <si>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</si>
  <si>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</si>
  <si>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</si>
  <si>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</si>
  <si>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</si>
  <si>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</si>
  <si>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</si>
  <si>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</si>
  <si>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</si>
  <si>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</si>
  <si>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</si>
  <si>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</si>
  <si>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</si>
  <si>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</si>
  <si>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</si>
  <si>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</si>
  <si>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</si>
  <si>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</si>
  <si>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</si>
  <si>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</si>
  <si>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</si>
  <si>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</si>
  <si>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</si>
  <si>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</si>
  <si>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</si>
  <si>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</si>
  <si>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</si>
  <si>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</si>
  <si>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</si>
  <si>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</si>
  <si>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</si>
  <si>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</si>
  <si>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</si>
  <si>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</si>
  <si>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</si>
  <si>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</si>
  <si>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</si>
  <si>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</si>
  <si>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</si>
  <si>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</si>
  <si>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</si>
  <si>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</si>
  <si>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</si>
  <si>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</si>
  <si>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</si>
  <si>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</si>
  <si>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</si>
  <si>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</si>
  <si>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</si>
  <si>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</si>
  <si>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</si>
  <si>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</si>
  <si>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</si>
  <si>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</si>
  <si>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</si>
  <si>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</si>
  <si>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</si>
  <si>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</si>
  <si>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</si>
  <si>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</si>
  <si>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</si>
  <si>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</si>
  <si>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</si>
  <si>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</si>
  <si>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</si>
  <si>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</si>
  <si>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</si>
  <si>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</si>
  <si>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</si>
  <si>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</si>
  <si>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</si>
  <si>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</si>
  <si>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</si>
  <si>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</si>
  <si>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</si>
  <si>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</si>
  <si>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</si>
  <si>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</si>
  <si>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</si>
  <si>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</si>
  <si>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</si>
  <si>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</si>
  <si>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</si>
  <si>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</si>
  <si>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</si>
  <si>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</si>
  <si>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</si>
  <si>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</si>
  <si>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</si>
  <si>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</si>
  <si>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</si>
  <si>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</si>
  <si>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</si>
  <si>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</si>
  <si>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</si>
  <si>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</si>
  <si>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</si>
  <si>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</si>
  <si>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</si>
  <si>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</si>
  <si>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</si>
  <si>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</si>
  <si>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</si>
  <si>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</si>
  <si>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</si>
  <si>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</si>
  <si>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</si>
  <si>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</si>
  <si>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</si>
  <si>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</si>
  <si>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</si>
  <si>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</si>
  <si>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</si>
  <si>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</si>
  <si>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</si>
  <si>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</si>
  <si>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</si>
  <si>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</si>
  <si>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</si>
  <si>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</si>
  <si>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</si>
  <si>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</si>
  <si>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</si>
  <si>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</si>
  <si>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</si>
  <si>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</si>
  <si>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</si>
  <si>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</si>
  <si>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</si>
  <si>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</si>
  <si>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</si>
  <si>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</si>
  <si>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</si>
  <si>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</si>
  <si>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</si>
  <si>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</si>
  <si>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</si>
  <si>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</si>
  <si>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</si>
  <si>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</si>
  <si>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</si>
  <si>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</si>
  <si>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</si>
  <si>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</si>
  <si>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</si>
  <si>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</si>
  <si>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</si>
  <si>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</si>
  <si>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</si>
  <si>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</si>
  <si>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</si>
  <si>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</si>
  <si>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</si>
  <si>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</si>
  <si>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</si>
  <si>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</si>
  <si>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</si>
  <si>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</si>
  <si>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</si>
  <si>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</si>
  <si>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</si>
  <si>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</si>
  <si>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</si>
  <si>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</si>
  <si>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</si>
  <si>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</si>
  <si>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</si>
  <si>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</si>
  <si>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</si>
  <si>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</si>
  <si>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</si>
  <si>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</si>
  <si>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</si>
  <si>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</si>
  <si>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</si>
  <si>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</si>
  <si>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</si>
  <si>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</si>
  <si>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</si>
  <si>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</si>
  <si>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</si>
  <si>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</si>
  <si>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</si>
  <si>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</si>
  <si>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</si>
  <si>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</si>
  <si>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</si>
  <si>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</si>
  <si>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</si>
  <si>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</si>
  <si>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</si>
  <si>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</si>
  <si>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</si>
  <si>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</si>
  <si>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</si>
  <si>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</si>
  <si>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</si>
  <si>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</si>
  <si>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</si>
  <si>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</si>
  <si>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</si>
  <si>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</si>
  <si>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</si>
  <si>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</si>
  <si>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</si>
  <si>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</si>
  <si>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</si>
  <si>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</si>
  <si>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</si>
  <si>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</si>
  <si>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</si>
  <si>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</si>
  <si>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</si>
  <si>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</si>
  <si>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</si>
  <si>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</si>
  <si>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</si>
  <si>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</si>
  <si>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</si>
  <si>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</si>
  <si>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</si>
  <si>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</si>
  <si>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</si>
  <si>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</si>
  <si>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</si>
  <si>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</si>
  <si>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</si>
  <si>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</si>
  <si>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</si>
  <si>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</si>
  <si>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</si>
  <si>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</si>
  <si>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</si>
  <si>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</si>
  <si>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</si>
  <si>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</si>
  <si>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</si>
  <si>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</si>
  <si>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</si>
  <si>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</si>
  <si>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</si>
  <si>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</si>
  <si>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</si>
  <si>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</si>
  <si>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</si>
  <si>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</si>
  <si>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</si>
  <si>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</si>
  <si>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</si>
  <si>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</si>
  <si>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</si>
  <si>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</si>
  <si>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</si>
  <si>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</si>
  <si>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</si>
  <si>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</si>
  <si>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</si>
  <si>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</si>
  <si>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</si>
  <si>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</si>
  <si>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</si>
  <si>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</si>
  <si>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</si>
  <si>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</si>
  <si>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</si>
  <si>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</si>
  <si>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</si>
  <si>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</si>
  <si>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</si>
  <si>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</si>
  <si>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</si>
  <si>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</si>
  <si>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</si>
  <si>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</si>
  <si>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</si>
  <si>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</si>
  <si>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</si>
  <si>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</si>
  <si>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</si>
  <si>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</si>
  <si>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</si>
  <si>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</si>
  <si>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</si>
  <si>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</si>
  <si>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</si>
  <si>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</si>
  <si>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</si>
  <si>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</si>
  <si>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</si>
  <si>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</si>
  <si>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</si>
  <si>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</si>
  <si>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</si>
  <si>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</si>
  <si>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</si>
  <si>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</si>
  <si>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</si>
  <si>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</si>
  <si>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</si>
  <si>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</si>
  <si>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</si>
  <si>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</si>
  <si>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</si>
  <si>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</si>
  <si>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</si>
  <si>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</si>
  <si>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</si>
  <si>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</si>
  <si>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</si>
  <si>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</si>
  <si>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</si>
  <si>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</si>
  <si>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</si>
  <si>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</si>
  <si>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</si>
  <si>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</si>
  <si>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</si>
  <si>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</si>
  <si>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</si>
  <si>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</si>
  <si>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</si>
  <si>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</si>
  <si>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</si>
  <si>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</si>
  <si>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</si>
  <si>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</si>
  <si>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</si>
  <si>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</si>
  <si>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</si>
  <si>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</si>
  <si>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</si>
  <si>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</si>
  <si>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</si>
  <si>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</si>
  <si>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</si>
  <si>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</si>
  <si>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</si>
  <si>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</si>
  <si>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</si>
  <si>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</si>
  <si>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</si>
  <si>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</si>
  <si>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</si>
  <si>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</si>
  <si>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</si>
  <si>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</si>
  <si>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</si>
  <si>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</si>
  <si>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</si>
  <si>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</si>
  <si>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</si>
  <si>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</si>
  <si>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</si>
  <si>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</si>
  <si>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</si>
  <si>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</si>
  <si>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</si>
  <si>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</si>
  <si>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</si>
  <si>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</si>
  <si>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</si>
  <si>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</si>
  <si>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</si>
  <si>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</si>
  <si>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</si>
  <si>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</si>
  <si>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</si>
  <si>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</si>
  <si>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</si>
  <si>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</si>
  <si>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</si>
  <si>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</si>
  <si>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</si>
  <si>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</si>
  <si>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</si>
  <si>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</si>
  <si>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</si>
  <si>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</si>
  <si>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</si>
  <si>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</si>
  <si>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</si>
  <si>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</si>
  <si>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</si>
  <si>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</si>
  <si>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</si>
  <si>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</si>
  <si>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</si>
  <si>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</si>
  <si>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</si>
  <si>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</si>
  <si>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</si>
  <si>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</si>
  <si>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</si>
  <si>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</si>
  <si>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</si>
  <si>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</si>
  <si>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</si>
  <si>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</si>
  <si>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</si>
  <si>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</si>
  <si>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</si>
  <si>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</si>
  <si>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</si>
  <si>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</si>
  <si>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</si>
  <si>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</si>
  <si>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</si>
  <si>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</si>
  <si>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</si>
  <si>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</si>
  <si>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</si>
  <si>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</si>
  <si>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</si>
  <si>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</si>
  <si>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</si>
  <si>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</si>
  <si>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</si>
  <si>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</si>
  <si>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</si>
  <si>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</si>
  <si>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</si>
  <si>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</si>
  <si>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</si>
  <si>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</si>
  <si>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</si>
  <si>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</si>
  <si>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</si>
  <si>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</si>
  <si>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</si>
  <si>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</si>
  <si>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</si>
  <si>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</si>
  <si>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</si>
  <si>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</si>
  <si>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</si>
  <si>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</si>
  <si>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</si>
  <si>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</si>
  <si>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</si>
  <si>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</si>
  <si>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</si>
  <si>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</si>
  <si>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</si>
  <si>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</si>
  <si>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</si>
  <si>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</si>
  <si>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</si>
  <si>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</si>
  <si>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</si>
  <si>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</si>
  <si>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</si>
  <si>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</si>
  <si>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</si>
  <si>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</si>
  <si>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</si>
  <si>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</si>
  <si>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</si>
  <si>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</si>
  <si>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</si>
  <si>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</si>
  <si>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</si>
  <si>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</si>
  <si>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</si>
  <si>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</si>
  <si>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</si>
  <si>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</si>
  <si>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</si>
  <si>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</si>
  <si>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</si>
  <si>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</si>
  <si>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</si>
  <si>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</si>
  <si>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</si>
  <si>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</si>
  <si>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</si>
  <si>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</si>
  <si>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</si>
  <si>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</si>
  <si>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</si>
  <si>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</si>
  <si>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</si>
  <si>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</si>
  <si>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</si>
  <si>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</si>
  <si>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</si>
  <si>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</si>
  <si>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</si>
  <si>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</si>
  <si>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</si>
  <si>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</si>
  <si>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</si>
  <si>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</si>
  <si>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</si>
  <si>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</si>
  <si>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</si>
  <si>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</si>
  <si>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</si>
  <si>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</si>
  <si>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</si>
  <si>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</si>
  <si>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</si>
  <si>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</si>
  <si>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</si>
  <si>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</si>
  <si>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</si>
  <si>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</si>
  <si>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</si>
  <si>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</si>
  <si>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</si>
  <si>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</si>
  <si>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</si>
  <si>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</si>
  <si>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</si>
  <si>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</si>
  <si>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</si>
  <si>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</si>
  <si>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</si>
  <si>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</si>
  <si>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</si>
  <si>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</si>
  <si>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</si>
  <si>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</si>
  <si>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</si>
  <si>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</si>
  <si>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</si>
  <si>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</si>
  <si>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</si>
  <si>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</si>
  <si>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</si>
  <si>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</si>
  <si>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</si>
  <si>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</si>
  <si>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</si>
  <si>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</si>
  <si>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</si>
  <si>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</si>
  <si>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</si>
  <si>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</si>
  <si>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</si>
  <si>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</si>
  <si>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</si>
  <si>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</si>
  <si>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</si>
  <si>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</si>
  <si>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</si>
  <si>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</si>
  <si>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</si>
  <si>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</si>
  <si>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</si>
  <si>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</si>
  <si>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</si>
  <si>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</si>
  <si>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</si>
  <si>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</si>
  <si>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</si>
  <si>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</si>
  <si>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</si>
  <si>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</si>
  <si>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</si>
  <si>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</si>
  <si>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</si>
  <si>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</si>
  <si>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</si>
  <si>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</si>
  <si>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</si>
  <si>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</si>
  <si>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</si>
  <si>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</si>
  <si>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</si>
  <si>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</si>
  <si>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</si>
  <si>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</si>
  <si>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</si>
  <si>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</si>
  <si>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</si>
  <si>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</si>
  <si>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</si>
  <si>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</si>
  <si>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</si>
  <si>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</si>
  <si>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</si>
  <si>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</si>
  <si>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</si>
  <si>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</si>
  <si>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</si>
  <si>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</si>
  <si>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</si>
  <si>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</si>
  <si>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</si>
  <si>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</si>
  <si>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</si>
  <si>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</si>
  <si>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</si>
  <si>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</si>
  <si>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</si>
  <si>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</si>
  <si>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</si>
  <si>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</si>
  <si>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</si>
  <si>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</si>
  <si>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</si>
  <si>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</si>
  <si>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</si>
  <si>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</si>
  <si>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</si>
  <si>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</si>
  <si>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</si>
  <si>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</si>
  <si>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</si>
  <si>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</si>
  <si>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</si>
  <si>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</si>
  <si>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</si>
  <si>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</si>
  <si>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</si>
  <si>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</si>
  <si>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</si>
  <si>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</si>
  <si>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</si>
  <si>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</si>
  <si>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</si>
  <si>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</si>
  <si>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</si>
  <si>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</si>
  <si>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</si>
  <si>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</si>
  <si>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</si>
  <si>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</si>
  <si>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</si>
  <si>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</si>
  <si>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</si>
  <si>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</si>
  <si>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</si>
  <si>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</si>
  <si>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</si>
  <si>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</si>
  <si>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</si>
  <si>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</si>
  <si>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</si>
  <si>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</si>
  <si>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</si>
  <si>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</si>
  <si>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</si>
  <si>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</si>
  <si>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</si>
  <si>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</si>
  <si>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</si>
  <si>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</si>
  <si>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</si>
  <si>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</si>
  <si>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</si>
  <si>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</si>
  <si>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</si>
  <si>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</si>
  <si>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</si>
  <si>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</si>
  <si>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</si>
  <si>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</si>
  <si>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</si>
  <si>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</si>
  <si>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</si>
  <si>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</si>
  <si>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</si>
  <si>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</si>
  <si>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</si>
  <si>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</si>
  <si>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</si>
  <si>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</si>
  <si>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</si>
  <si>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</si>
  <si>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</si>
  <si>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</si>
  <si>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</si>
  <si>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</si>
  <si>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</si>
  <si>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</si>
  <si>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</si>
  <si>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</si>
  <si>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</si>
  <si>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</si>
  <si>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</si>
  <si>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</si>
  <si>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</si>
  <si>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</si>
  <si>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</si>
  <si>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</si>
  <si>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</si>
  <si>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</si>
  <si>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</si>
  <si>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</si>
  <si>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</si>
  <si>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</si>
  <si>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</si>
  <si>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</si>
  <si>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</si>
  <si>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</si>
  <si>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</si>
  <si>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</si>
  <si>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</si>
  <si>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</si>
  <si>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</si>
  <si>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</si>
  <si>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</si>
  <si>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</si>
  <si>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</si>
  <si>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</si>
  <si>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</si>
  <si>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</si>
  <si>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</si>
  <si>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</si>
  <si>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</si>
  <si>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</si>
  <si>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</si>
  <si>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</si>
  <si>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</si>
  <si>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</si>
  <si>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</si>
  <si>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</si>
  <si>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</si>
  <si>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</si>
  <si>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</si>
  <si>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</si>
  <si>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</si>
  <si>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</si>
  <si>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</si>
  <si>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</si>
  <si>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</si>
  <si>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</si>
  <si>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</si>
  <si>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</si>
  <si>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</si>
  <si>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</si>
  <si>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</si>
  <si>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</si>
  <si>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</si>
  <si>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</si>
  <si>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</si>
  <si>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</si>
  <si>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</si>
  <si>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</si>
  <si>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</si>
  <si>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</si>
  <si>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</si>
  <si>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</si>
  <si>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</si>
  <si>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</si>
  <si>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</si>
  <si>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</si>
  <si>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</si>
  <si>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</si>
  <si>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</si>
  <si>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</si>
  <si>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</si>
  <si>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</si>
  <si>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</si>
  <si>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</si>
  <si>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</si>
  <si>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</si>
  <si>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</si>
  <si>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</si>
  <si>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</si>
  <si>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</si>
  <si>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</si>
  <si>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</si>
  <si>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</si>
  <si>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</si>
  <si>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</si>
  <si>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</si>
  <si>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</si>
  <si>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</si>
  <si>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</si>
  <si>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</si>
  <si>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</si>
  <si>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</si>
  <si>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</si>
  <si>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</si>
  <si>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</si>
  <si>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</si>
  <si>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</si>
  <si>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</si>
  <si>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</si>
  <si>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</si>
  <si>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</si>
  <si>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</si>
  <si>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</si>
  <si>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</si>
  <si>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</si>
  <si>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</si>
  <si>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</si>
  <si>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</si>
  <si>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</si>
  <si>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</si>
  <si>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</si>
  <si>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</si>
  <si>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</si>
  <si>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</si>
  <si>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</si>
  <si>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</si>
  <si>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</si>
  <si>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</si>
  <si>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</si>
  <si>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</si>
  <si>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</si>
  <si>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</si>
  <si>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</si>
  <si>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</si>
  <si>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</si>
  <si>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</si>
  <si>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</si>
  <si>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</si>
  <si>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</si>
  <si>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</si>
  <si>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</si>
  <si>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</si>
  <si>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</si>
  <si>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</si>
  <si>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</si>
  <si>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</si>
  <si>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</si>
  <si>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</si>
  <si>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</si>
  <si>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</si>
  <si>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</si>
  <si>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</si>
  <si>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</si>
  <si>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</si>
  <si>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</si>
  <si>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</si>
  <si>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</si>
  <si>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</si>
  <si>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</si>
  <si>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</si>
  <si>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</si>
  <si>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</si>
  <si>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</si>
  <si>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</si>
  <si>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</si>
  <si>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</si>
  <si>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</si>
  <si>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</si>
  <si>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</si>
  <si>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</si>
  <si>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</si>
  <si>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</si>
  <si>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</si>
  <si>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</si>
  <si>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</si>
  <si>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</si>
  <si>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</si>
  <si>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</si>
  <si>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</si>
  <si>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</si>
  <si>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</si>
  <si>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</si>
  <si>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</si>
  <si>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</si>
  <si>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</si>
  <si>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</si>
  <si>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</si>
  <si>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</si>
  <si>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</si>
  <si>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</si>
  <si>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</si>
  <si>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</si>
  <si>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</si>
  <si>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</si>
  <si>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</si>
  <si>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</si>
  <si>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</si>
  <si>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</si>
  <si>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</si>
  <si>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</si>
  <si>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</si>
  <si>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</si>
  <si>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</si>
  <si>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</si>
  <si>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</si>
  <si>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</si>
  <si>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</si>
  <si>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</si>
  <si>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</si>
  <si>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</si>
  <si>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</si>
  <si>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</si>
  <si>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</si>
  <si>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</si>
  <si>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</si>
  <si>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</si>
  <si>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</si>
  <si>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</si>
  <si>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</si>
  <si>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</si>
  <si>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</si>
  <si>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</si>
  <si>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</si>
  <si>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</si>
  <si>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</si>
  <si>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</si>
  <si>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</si>
  <si>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</si>
  <si>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</si>
  <si>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</si>
  <si>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</si>
  <si>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</si>
  <si>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</si>
  <si>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</si>
  <si>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</si>
  <si>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</si>
  <si>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</si>
  <si>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</si>
  <si>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</si>
  <si>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</si>
  <si>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</si>
  <si>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</si>
  <si>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</si>
  <si>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</si>
  <si>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</si>
  <si>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</si>
  <si>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</si>
  <si>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</si>
  <si>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</si>
  <si>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</si>
  <si>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</si>
  <si>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</si>
  <si>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</si>
  <si>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</si>
  <si>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</si>
  <si>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</si>
  <si>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</si>
  <si>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</si>
  <si>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</si>
  <si>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</si>
  <si>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</si>
  <si>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</si>
  <si>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</si>
  <si>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</si>
  <si>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</si>
  <si>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</si>
  <si>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</si>
  <si>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</si>
  <si>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</si>
  <si>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</si>
  <si>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</si>
  <si>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</si>
  <si>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</si>
  <si>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</si>
  <si>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</si>
  <si>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</si>
  <si>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</si>
  <si>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</si>
  <si>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</si>
  <si>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</si>
  <si>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</si>
  <si>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</si>
  <si>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</si>
  <si>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</si>
  <si>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</si>
  <si>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</si>
  <si>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</si>
  <si>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</si>
  <si>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</si>
  <si>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</si>
  <si>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</si>
  <si>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</si>
  <si>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</si>
  <si>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</si>
  <si>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</si>
  <si>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</si>
  <si>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</si>
  <si>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</si>
  <si>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</si>
  <si>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</si>
  <si>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</si>
  <si>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</si>
  <si>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</si>
  <si>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</si>
  <si>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</si>
  <si>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</si>
  <si>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</si>
  <si>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</si>
  <si>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</si>
  <si>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</si>
  <si>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</si>
  <si>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</si>
  <si>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</si>
  <si>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</si>
  <si>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</si>
  <si>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</si>
  <si>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</si>
  <si>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</si>
  <si>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</si>
  <si>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</si>
  <si>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</si>
  <si>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</si>
  <si>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</si>
  <si>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</si>
  <si>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</si>
  <si>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</si>
  <si>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</si>
  <si>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</si>
  <si>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</si>
  <si>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</si>
  <si>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</si>
  <si>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</si>
  <si>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</si>
  <si>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</si>
  <si>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</si>
  <si>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</si>
  <si>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</si>
  <si>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</si>
  <si>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</si>
  <si>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</si>
  <si>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</si>
  <si>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</si>
  <si>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</si>
  <si>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</si>
  <si>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</si>
  <si>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</si>
  <si>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</si>
  <si>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</si>
  <si>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</si>
  <si>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</si>
  <si>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</si>
  <si>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</si>
  <si>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</si>
  <si>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</si>
  <si>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</si>
  <si>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</si>
  <si>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</si>
  <si>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</si>
  <si>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</si>
  <si>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</si>
  <si>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</si>
  <si>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</si>
  <si>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</si>
  <si>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</si>
  <si>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</si>
  <si>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</si>
  <si>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</si>
  <si>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</si>
  <si>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</si>
  <si>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</si>
  <si>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</si>
  <si>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</si>
  <si>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</si>
  <si>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</si>
  <si>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</si>
  <si>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</si>
  <si>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</si>
  <si>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</si>
  <si>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</si>
  <si>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</si>
  <si>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</si>
  <si>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</si>
  <si>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</si>
  <si>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</si>
  <si>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</si>
  <si>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</si>
  <si>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</si>
  <si>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</si>
  <si>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</si>
  <si>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</si>
  <si>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</si>
  <si>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</si>
  <si>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</si>
  <si>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</si>
  <si>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</si>
  <si>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</si>
  <si>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</si>
  <si>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</si>
  <si>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</si>
  <si>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</si>
  <si>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</si>
  <si>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</si>
  <si>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</si>
  <si>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</si>
  <si>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</si>
  <si>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</si>
  <si>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</si>
  <si>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</si>
  <si>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</si>
  <si>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</si>
  <si>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</si>
  <si>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</si>
  <si>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</si>
  <si>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</si>
  <si>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</si>
  <si>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</si>
  <si>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</si>
  <si>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</si>
  <si>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</si>
  <si>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</si>
  <si>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</si>
  <si>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</si>
  <si>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</si>
  <si>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</si>
  <si>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</si>
  <si>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</si>
  <si>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</si>
  <si>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</si>
  <si>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</si>
  <si>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</si>
  <si>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</si>
  <si>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</si>
  <si>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</si>
  <si>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</si>
  <si>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</si>
  <si>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</si>
  <si>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</si>
  <si>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</si>
  <si>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</si>
  <si>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</si>
  <si>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</si>
  <si>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</si>
  <si>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</si>
  <si>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</si>
  <si>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</si>
  <si>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</si>
  <si>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</si>
  <si>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</si>
  <si>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</si>
  <si>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</si>
  <si>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</si>
  <si>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</si>
  <si>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</si>
  <si>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</si>
  <si>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</si>
  <si>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</si>
  <si>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</si>
  <si>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</si>
  <si>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</si>
  <si>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</si>
  <si>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</si>
  <si>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</si>
  <si>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</si>
  <si>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</si>
  <si>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</si>
  <si>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</si>
  <si>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</si>
  <si>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</si>
  <si>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</si>
  <si>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</si>
  <si>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</si>
  <si>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</si>
  <si>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</si>
  <si>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</si>
  <si>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</si>
  <si>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</si>
  <si>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</si>
  <si>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</si>
  <si>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</si>
  <si>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</si>
  <si>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</si>
  <si>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</si>
  <si>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</si>
  <si>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</si>
  <si>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</si>
  <si>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</si>
  <si>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</si>
  <si>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</si>
  <si>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</si>
  <si>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</si>
  <si>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</si>
  <si>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</si>
  <si>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</si>
  <si>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</si>
  <si>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</si>
  <si>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</si>
  <si>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</si>
  <si>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</si>
  <si>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</si>
  <si>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</si>
  <si>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</si>
  <si>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</si>
  <si>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</si>
  <si>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</si>
  <si>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</si>
  <si>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</si>
  <si>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</si>
  <si>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</si>
  <si>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</si>
  <si>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</si>
  <si>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</si>
  <si>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</si>
  <si>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</si>
  <si>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</si>
  <si>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</si>
  <si>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</si>
  <si>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</si>
  <si>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</si>
  <si>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</si>
  <si>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</si>
  <si>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</si>
  <si>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</si>
  <si>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</si>
  <si>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</si>
  <si>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</si>
  <si>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</si>
  <si>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</si>
  <si>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</si>
  <si>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</si>
  <si>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</si>
  <si>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</si>
  <si>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</si>
  <si>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</si>
  <si>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</si>
  <si>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</si>
  <si>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</si>
  <si>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</si>
  <si>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</si>
  <si>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</si>
  <si>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</si>
  <si>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</si>
  <si>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</si>
  <si>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</si>
  <si>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</si>
  <si>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</si>
  <si>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</si>
  <si>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</si>
  <si>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</si>
  <si>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</si>
  <si>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</si>
  <si>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</si>
  <si>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</si>
  <si>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</si>
  <si>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</si>
  <si>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</si>
  <si>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</si>
  <si>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</si>
  <si>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</si>
  <si>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</si>
  <si>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</si>
  <si>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</si>
  <si>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</si>
  <si>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</si>
  <si>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</si>
  <si>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</si>
  <si>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</si>
  <si>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</si>
  <si>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</si>
  <si>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</si>
  <si>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</si>
  <si>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</si>
  <si>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</si>
  <si>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</si>
  <si>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</si>
  <si>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</si>
  <si>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</si>
  <si>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</si>
  <si>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</si>
  <si>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</si>
  <si>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</si>
  <si>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</si>
  <si>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</si>
  <si>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</si>
  <si>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</si>
  <si>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</si>
  <si>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</si>
  <si>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</si>
  <si>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</si>
  <si>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</si>
  <si>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</si>
  <si>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</si>
  <si>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</si>
  <si>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</si>
  <si>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</si>
  <si>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</si>
  <si>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</si>
  <si>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</si>
  <si>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</si>
  <si>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</si>
  <si>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</si>
  <si>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</si>
  <si>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</si>
  <si>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</si>
  <si>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</si>
  <si>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</si>
  <si>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</si>
  <si>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</si>
  <si>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</si>
  <si>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</si>
  <si>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</si>
  <si>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</si>
  <si>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</si>
  <si>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</si>
  <si>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</si>
  <si>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</si>
  <si>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</si>
  <si>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</si>
  <si>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</si>
  <si>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</si>
  <si>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</si>
  <si>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</si>
  <si>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</si>
  <si>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</si>
  <si>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</si>
  <si>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</si>
  <si>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</si>
  <si>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</si>
  <si>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</si>
  <si>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</si>
  <si>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</si>
  <si>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</si>
  <si>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</si>
  <si>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</si>
  <si>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</si>
  <si>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</si>
  <si>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</si>
  <si>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</si>
  <si>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</si>
  <si>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</si>
  <si>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</si>
  <si>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</si>
  <si>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</si>
  <si>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</si>
  <si>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</si>
  <si>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</si>
  <si>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</si>
  <si>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</si>
  <si>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</si>
  <si>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</si>
  <si>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</si>
  <si>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</si>
  <si>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</si>
  <si>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</si>
  <si>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</si>
  <si>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</si>
  <si>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</si>
  <si>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</si>
  <si>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</si>
  <si>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</si>
  <si>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</si>
  <si>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</si>
  <si>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</si>
  <si>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</si>
  <si>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</si>
  <si>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</si>
  <si>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</si>
  <si>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</si>
  <si>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</si>
  <si>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</si>
  <si>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</si>
  <si>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</si>
  <si>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</si>
  <si>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</si>
  <si>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</si>
  <si>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</si>
  <si>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</si>
  <si>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</si>
  <si>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</si>
  <si>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</si>
  <si>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</si>
  <si>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</si>
  <si>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</si>
  <si>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</si>
  <si>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</si>
  <si>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</si>
  <si>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</si>
  <si>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</si>
  <si>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</si>
  <si>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</si>
  <si>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</si>
  <si>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</si>
  <si>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</si>
  <si>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</si>
  <si>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</si>
  <si>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</si>
  <si>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</si>
  <si>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</si>
  <si>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</si>
  <si>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</si>
  <si>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</si>
  <si>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</si>
  <si>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</si>
  <si>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</si>
  <si>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</si>
  <si>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</si>
  <si>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</si>
  <si>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</si>
  <si>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</si>
  <si>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</si>
  <si>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</si>
  <si>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</si>
  <si>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</si>
  <si>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</si>
  <si>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</si>
  <si>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</si>
  <si>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</si>
  <si>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</si>
  <si>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</si>
  <si>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</si>
  <si>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</si>
  <si>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</si>
  <si>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</si>
  <si>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</si>
  <si>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</si>
  <si>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</si>
  <si>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</si>
  <si>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</si>
  <si>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</si>
  <si>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</si>
  <si>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</si>
  <si>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</si>
  <si>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</si>
  <si>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</si>
  <si>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</si>
  <si>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</si>
  <si>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</si>
  <si>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</si>
  <si>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</si>
  <si>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</si>
  <si>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</si>
  <si>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</si>
  <si>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</si>
  <si>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</si>
  <si>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</si>
  <si>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</si>
  <si>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</si>
  <si>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</si>
  <si>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</si>
  <si>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</si>
  <si>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</si>
  <si>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</si>
  <si>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</si>
  <si>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</si>
  <si>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</si>
  <si>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</si>
  <si>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</si>
  <si>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</si>
  <si>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</si>
  <si>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</si>
  <si>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</si>
  <si>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</si>
  <si>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</si>
  <si>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</si>
  <si>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</si>
  <si>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</si>
  <si>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</si>
  <si>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</si>
  <si>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</si>
  <si>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</si>
  <si>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</si>
  <si>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</si>
  <si>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</si>
  <si>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</si>
  <si>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</si>
  <si>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</si>
  <si>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</si>
  <si>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</si>
  <si>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</si>
  <si>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</si>
  <si>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</si>
  <si>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</si>
  <si>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</si>
  <si>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</si>
  <si>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</si>
  <si>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</si>
  <si>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</si>
  <si>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</si>
  <si>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</si>
  <si>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</si>
  <si>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</si>
  <si>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</si>
  <si>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</si>
  <si>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</si>
  <si>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</si>
  <si>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</si>
  <si>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</si>
  <si>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</si>
  <si>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</si>
  <si>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</si>
  <si>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</si>
  <si>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</si>
  <si>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</si>
  <si>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</si>
  <si>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</si>
  <si>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</si>
  <si>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</si>
  <si>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</si>
  <si>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</si>
  <si>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</si>
  <si>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</si>
  <si>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</si>
  <si>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</si>
  <si>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</si>
  <si>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</si>
  <si>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</si>
  <si>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</si>
  <si>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</si>
  <si>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</si>
  <si>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</si>
  <si>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</si>
  <si>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</si>
  <si>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</si>
  <si>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</si>
  <si>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</si>
  <si>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</si>
  <si>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</si>
  <si>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</si>
  <si>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</si>
  <si>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</si>
  <si>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</si>
  <si>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</si>
  <si>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</si>
  <si>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</si>
  <si>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</si>
  <si>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</si>
  <si>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</si>
  <si>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</si>
  <si>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</si>
  <si>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</si>
  <si>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</si>
  <si>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</si>
  <si>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</si>
  <si>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</si>
  <si>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</si>
  <si>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</si>
  <si>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</si>
  <si>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</si>
  <si>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</si>
  <si>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</si>
  <si>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</si>
  <si>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</si>
  <si>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</si>
  <si>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</si>
  <si>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</si>
  <si>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</si>
  <si>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</si>
  <si>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</si>
  <si>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</si>
  <si>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</si>
  <si>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</si>
  <si>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</si>
  <si>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</si>
  <si>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</si>
  <si>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</si>
  <si>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</si>
  <si>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</si>
  <si>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</si>
  <si>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</si>
  <si>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</si>
  <si>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</si>
  <si>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</si>
  <si>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</si>
  <si>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</si>
  <si>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</si>
  <si>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</si>
  <si>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</si>
  <si>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</si>
  <si>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</si>
  <si>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</si>
  <si>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</si>
  <si>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</si>
  <si>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</si>
  <si>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</si>
  <si>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</si>
  <si>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</si>
  <si>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</si>
  <si>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</si>
  <si>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</si>
  <si>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</si>
  <si>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</si>
  <si>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</si>
  <si>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</si>
  <si>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</si>
  <si>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</si>
  <si>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</si>
  <si>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</si>
  <si>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</si>
  <si>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</si>
  <si>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</si>
  <si>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</si>
  <si>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</si>
  <si>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</si>
  <si>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</si>
  <si>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</si>
  <si>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</si>
  <si>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</si>
  <si>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</si>
  <si>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</si>
  <si>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</si>
  <si>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</si>
  <si>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</si>
  <si>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</si>
  <si>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</si>
  <si>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</si>
  <si>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</si>
  <si>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</si>
  <si>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</si>
  <si>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</si>
  <si>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</si>
  <si>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</si>
  <si>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</si>
  <si>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</si>
  <si>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</si>
  <si>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</si>
  <si>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</si>
  <si>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</si>
  <si>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</si>
  <si>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</si>
  <si>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</si>
  <si>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</si>
  <si>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</si>
  <si>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</si>
  <si>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</si>
  <si>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</si>
  <si>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</si>
  <si>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</si>
  <si>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</si>
  <si>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</si>
  <si>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</si>
  <si>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</si>
  <si>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</si>
  <si>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</si>
  <si>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</si>
  <si>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</si>
  <si>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</si>
  <si>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</si>
  <si>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</si>
  <si>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</si>
  <si>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</si>
  <si>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</si>
  <si>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</si>
  <si>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</si>
  <si>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</si>
  <si>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</si>
  <si>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</si>
  <si>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</si>
  <si>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</si>
  <si>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</si>
  <si>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</si>
  <si>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</si>
  <si>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</si>
  <si>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</si>
  <si>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</si>
  <si>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</si>
  <si>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</si>
  <si>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</si>
  <si>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</si>
  <si>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</si>
  <si>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</si>
  <si>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</si>
  <si>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</si>
  <si>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</si>
  <si>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</si>
  <si>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</si>
  <si>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</si>
  <si>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</si>
  <si>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</si>
  <si>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</si>
  <si>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</si>
  <si>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</si>
  <si>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</si>
  <si>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</si>
  <si>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</si>
  <si>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</si>
  <si>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</si>
  <si>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</si>
  <si>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</si>
  <si>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</si>
  <si>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</si>
  <si>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</si>
  <si>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</si>
  <si>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</si>
  <si>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</si>
  <si>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</si>
  <si>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</si>
  <si>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</si>
  <si>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</si>
  <si>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</si>
  <si>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</si>
  <si>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</si>
  <si>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</si>
  <si>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</si>
  <si>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</si>
  <si>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</si>
  <si>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</si>
  <si>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</si>
  <si>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</si>
  <si>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</si>
  <si>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</si>
  <si>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</si>
  <si>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</si>
  <si>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</si>
  <si>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</si>
  <si>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</si>
  <si>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</si>
  <si>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</si>
  <si>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</si>
  <si>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</si>
  <si>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</si>
  <si>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</si>
  <si>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</si>
  <si>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</si>
  <si>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</si>
  <si>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</si>
  <si>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</si>
  <si>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</si>
  <si>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</si>
  <si>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</si>
  <si>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</si>
  <si>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</si>
  <si>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</si>
  <si>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</si>
  <si>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</si>
  <si>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</si>
  <si>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</si>
  <si>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</si>
  <si>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</si>
  <si>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</si>
  <si>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</si>
  <si>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</si>
  <si>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</si>
  <si>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</si>
  <si>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</si>
  <si>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</si>
  <si>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</si>
  <si>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</si>
  <si>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</si>
  <si>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</si>
  <si>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</si>
  <si>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</si>
  <si>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</si>
  <si>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</si>
  <si>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</si>
  <si>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</si>
  <si>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</si>
  <si>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</si>
  <si>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</si>
  <si>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</si>
  <si>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</si>
  <si>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</si>
  <si>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</si>
  <si>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</si>
  <si>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</si>
  <si>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</si>
  <si>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</si>
  <si>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</si>
  <si>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</si>
  <si>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</si>
  <si>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</si>
  <si>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</si>
  <si>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</si>
  <si>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</si>
  <si>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</si>
  <si>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</si>
  <si>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</si>
  <si>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</si>
  <si>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</si>
  <si>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</si>
  <si>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</si>
  <si>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</si>
  <si>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</si>
  <si>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</si>
  <si>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</si>
  <si>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</si>
  <si>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</si>
  <si>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</si>
  <si>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</si>
  <si>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</si>
  <si>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</si>
  <si>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</si>
  <si>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</si>
  <si>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</si>
  <si>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</si>
  <si>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</si>
  <si>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</si>
  <si>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</si>
  <si>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</si>
  <si>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</si>
  <si>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</si>
  <si>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</si>
  <si>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</si>
  <si>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</si>
  <si>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</si>
  <si>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</si>
  <si>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</si>
  <si>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</si>
  <si>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</si>
  <si>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</si>
  <si>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</si>
  <si>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</si>
  <si>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</si>
  <si>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</si>
  <si>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</si>
  <si>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</si>
  <si>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</si>
  <si>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</si>
  <si>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</si>
  <si>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</si>
  <si>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</si>
  <si>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</si>
  <si>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</si>
  <si>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</si>
  <si>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</si>
  <si>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</si>
  <si>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</si>
  <si>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</si>
  <si>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</si>
  <si>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</si>
  <si>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</si>
  <si>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</si>
  <si>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</si>
  <si>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</si>
  <si>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</si>
  <si>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</si>
  <si>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</si>
  <si>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</si>
  <si>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</si>
  <si>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</si>
  <si>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</si>
  <si>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</si>
  <si>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</si>
  <si>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</si>
  <si>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</si>
  <si>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</si>
  <si>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</si>
  <si>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</si>
  <si>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</si>
  <si>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</si>
  <si>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</si>
  <si>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</si>
  <si>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</si>
  <si>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</si>
  <si>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</si>
  <si>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</si>
  <si>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</si>
  <si>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</si>
  <si>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</si>
  <si>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</si>
  <si>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</si>
  <si>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</si>
  <si>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</si>
  <si>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</si>
  <si>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</si>
  <si>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</si>
  <si>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</si>
  <si>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</si>
  <si>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</si>
  <si>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</si>
  <si>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</si>
  <si>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</si>
  <si>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</si>
  <si>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</si>
  <si>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</si>
  <si>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</si>
  <si>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</si>
  <si>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</si>
  <si>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</si>
  <si>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</si>
  <si>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</si>
  <si>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</si>
  <si>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</si>
  <si>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</si>
  <si>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</si>
  <si>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</si>
  <si>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</si>
  <si>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</si>
  <si>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</si>
  <si>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</si>
  <si>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</si>
  <si>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</si>
  <si>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</si>
  <si>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</si>
  <si>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</si>
  <si>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</si>
  <si>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</si>
  <si>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</si>
  <si>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</si>
  <si>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</si>
  <si>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</si>
  <si>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</si>
  <si>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</si>
  <si>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</si>
  <si>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</si>
  <si>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</si>
  <si>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</si>
  <si>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</si>
  <si>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</si>
  <si>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</si>
  <si>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</si>
  <si>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</si>
  <si>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</si>
  <si>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</si>
  <si>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</si>
  <si>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</si>
  <si>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</si>
  <si>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</si>
  <si>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</si>
  <si>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</si>
  <si>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</si>
  <si>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</si>
  <si>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</si>
  <si>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</si>
  <si>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</si>
  <si>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</si>
  <si>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</si>
  <si>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</si>
  <si>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</si>
  <si>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</si>
  <si>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</si>
  <si>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</si>
  <si>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</si>
  <si>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</si>
  <si>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</si>
  <si>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</si>
  <si>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</si>
  <si>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</si>
  <si>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</si>
  <si>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</si>
  <si>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</si>
  <si>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</si>
  <si>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</si>
  <si>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</si>
  <si>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</si>
  <si>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</si>
  <si>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</si>
  <si>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</si>
  <si>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</si>
  <si>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</si>
  <si>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</si>
  <si>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</si>
  <si>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</si>
  <si>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</si>
  <si>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</si>
  <si>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</si>
  <si>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</si>
  <si>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</si>
  <si>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</si>
  <si>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</si>
  <si>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</si>
  <si>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</si>
  <si>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</si>
  <si>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</si>
  <si>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</si>
  <si>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</si>
  <si>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</si>
  <si>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</si>
  <si>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</si>
  <si>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</si>
  <si>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</si>
  <si>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</si>
  <si>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</si>
  <si>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</si>
  <si>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</si>
  <si>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</si>
  <si>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</si>
  <si>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</si>
  <si>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</si>
  <si>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</si>
  <si>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</si>
  <si>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</si>
  <si>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</si>
  <si>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</si>
  <si>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</si>
  <si>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</si>
  <si>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</si>
  <si>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</si>
  <si>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</si>
  <si>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</si>
  <si>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</si>
  <si>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</si>
  <si>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</si>
  <si>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</si>
  <si>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</si>
  <si>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</si>
  <si>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</si>
  <si>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</si>
  <si>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</si>
  <si>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</si>
  <si>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</si>
  <si>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</si>
  <si>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</si>
  <si>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</si>
  <si>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</si>
  <si>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</si>
  <si>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</si>
  <si>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</si>
  <si>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</si>
  <si>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</si>
  <si>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</si>
  <si>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</si>
  <si>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</si>
  <si>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</si>
  <si>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</si>
  <si>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</si>
  <si>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</si>
  <si>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</si>
  <si>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</si>
  <si>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</si>
  <si>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</si>
  <si>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</si>
  <si>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</si>
  <si>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</si>
  <si>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</si>
  <si>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</si>
  <si>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</si>
  <si>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</si>
  <si>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</si>
  <si>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</si>
  <si>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</si>
  <si>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</si>
  <si>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</si>
  <si>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</si>
  <si>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</si>
  <si>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</si>
  <si>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</si>
  <si>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</si>
  <si>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</si>
  <si>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</si>
  <si>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</si>
  <si>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</si>
  <si>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</si>
  <si>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</si>
  <si>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</si>
  <si>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</si>
  <si>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</si>
  <si>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</si>
  <si>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</si>
  <si>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</si>
  <si>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</si>
  <si>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</si>
  <si>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</si>
  <si>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</si>
  <si>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</si>
  <si>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</si>
  <si>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</si>
  <si>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</si>
  <si>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</si>
  <si>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</si>
  <si>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</si>
  <si>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</si>
  <si>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</si>
  <si>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</si>
  <si>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</si>
  <si>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</si>
  <si>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</si>
  <si>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</si>
  <si>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</si>
  <si>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</si>
  <si>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</si>
  <si>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</si>
  <si>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</si>
  <si>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</si>
  <si>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</si>
  <si>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</si>
  <si>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</si>
  <si>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</si>
  <si>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</si>
  <si>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</si>
  <si>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</si>
  <si>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</si>
  <si>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</si>
  <si>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</si>
  <si>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</si>
  <si>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</si>
  <si>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</si>
  <si>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</si>
  <si>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</si>
  <si>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</si>
  <si>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</si>
  <si>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</si>
  <si>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</si>
  <si>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</si>
  <si>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</si>
  <si>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</si>
  <si>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</si>
  <si>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</si>
  <si>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</si>
  <si>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</si>
  <si>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</si>
  <si>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</si>
  <si>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</si>
  <si>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</si>
  <si>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</si>
  <si>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</si>
  <si>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</si>
  <si>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</si>
  <si>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</si>
  <si>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</si>
  <si>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</si>
  <si>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</si>
  <si>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</si>
  <si>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</si>
  <si>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</si>
  <si>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</si>
  <si>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</si>
  <si>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</si>
  <si>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</si>
  <si>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</si>
  <si>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</si>
  <si>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</si>
  <si>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</si>
  <si>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</si>
  <si>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</si>
  <si>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</si>
  <si>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</si>
  <si>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</si>
  <si>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</si>
  <si>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</si>
  <si>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</si>
  <si>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</si>
  <si>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</si>
  <si>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</si>
  <si>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</si>
  <si>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</si>
  <si>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</si>
  <si>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</si>
  <si>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</si>
  <si>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</si>
  <si>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</si>
  <si>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</si>
  <si>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</si>
  <si>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</si>
  <si>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</si>
  <si>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</si>
  <si>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</si>
  <si>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</si>
  <si>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</si>
  <si>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</si>
  <si>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</si>
  <si>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</si>
  <si>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</si>
  <si>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</si>
  <si>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</si>
  <si>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</si>
  <si>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</si>
  <si>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</si>
  <si>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</si>
  <si>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</si>
  <si>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</si>
  <si>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</si>
  <si>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</si>
  <si>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</si>
  <si>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</si>
  <si>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</si>
  <si>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</si>
  <si>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</si>
  <si>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</si>
  <si>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</si>
  <si>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</si>
  <si>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</si>
  <si>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</si>
  <si>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</si>
  <si>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</si>
  <si>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</si>
  <si>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</si>
  <si>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</si>
  <si>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</si>
  <si>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</si>
  <si>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</si>
  <si>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</si>
  <si>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</si>
  <si>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</si>
  <si>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</si>
  <si>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</si>
  <si>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</si>
  <si>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</si>
  <si>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</si>
  <si>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</si>
  <si>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</si>
  <si>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</si>
  <si>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</si>
  <si>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</si>
  <si>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</si>
  <si>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</si>
  <si>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</si>
  <si>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</si>
  <si>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</si>
  <si>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</si>
  <si>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</si>
  <si>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</si>
  <si>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</si>
  <si>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</si>
  <si>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</si>
  <si>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</si>
  <si>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</si>
  <si>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</si>
  <si>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</si>
  <si>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</si>
  <si>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</si>
  <si>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</si>
  <si>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</si>
  <si>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</si>
  <si>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</si>
  <si>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</si>
  <si>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</si>
  <si>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</si>
  <si>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</si>
  <si>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</si>
  <si>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</si>
  <si>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</si>
  <si>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</si>
  <si>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</si>
  <si>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</si>
  <si>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</si>
  <si>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</si>
  <si>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</si>
  <si>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</si>
  <si>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</si>
  <si>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</si>
  <si>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</si>
  <si>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</si>
  <si>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</si>
  <si>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</si>
  <si>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</si>
  <si>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</si>
  <si>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</si>
  <si>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</si>
  <si>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</si>
  <si>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</si>
  <si>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</si>
  <si>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</si>
  <si>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</si>
  <si>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</si>
  <si>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</si>
  <si>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</si>
  <si>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</si>
  <si>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</si>
  <si>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</si>
  <si>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</si>
  <si>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</si>
  <si>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</si>
  <si>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</si>
  <si>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</si>
  <si>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</si>
  <si>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</si>
  <si>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</si>
  <si>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</si>
  <si>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</si>
  <si>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</si>
  <si>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</si>
  <si>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</si>
  <si>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</si>
  <si>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</si>
  <si>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</si>
  <si>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</si>
  <si>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</si>
  <si>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</si>
  <si>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</si>
  <si>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</si>
  <si>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</si>
  <si>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</si>
  <si>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</si>
  <si>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</si>
  <si>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</si>
  <si>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</si>
  <si>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</si>
  <si>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</si>
  <si>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</si>
  <si>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</si>
  <si>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</si>
  <si>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</si>
  <si>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</si>
  <si>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</si>
  <si>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</si>
  <si>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</si>
  <si>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</si>
  <si>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</si>
  <si>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</si>
  <si>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</si>
  <si>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</si>
  <si>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</si>
  <si>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</si>
  <si>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</si>
  <si>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</si>
  <si>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</si>
  <si>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</si>
  <si>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</si>
  <si>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</si>
  <si>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</si>
  <si>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</si>
  <si>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</si>
  <si>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</si>
  <si>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</si>
  <si>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</si>
  <si>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</si>
  <si>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</si>
  <si>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</si>
  <si>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</si>
  <si>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</si>
  <si>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</si>
  <si>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</si>
  <si>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</si>
  <si>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</si>
  <si>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</si>
  <si>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</si>
  <si>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</si>
  <si>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</si>
  <si>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</si>
  <si>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</si>
  <si>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</si>
  <si>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</si>
  <si>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</si>
  <si>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</si>
  <si>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</si>
  <si>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</si>
  <si>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</si>
  <si>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</si>
  <si>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</si>
  <si>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</si>
  <si>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</si>
  <si>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</si>
  <si>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</si>
  <si>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</si>
  <si>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</si>
  <si>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</si>
  <si>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</si>
  <si>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</si>
  <si>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</si>
  <si>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</si>
  <si>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</si>
  <si>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</si>
  <si>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</si>
  <si>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</si>
  <si>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</si>
  <si>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</si>
  <si>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</si>
  <si>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</si>
  <si>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</si>
  <si>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</si>
  <si>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</si>
  <si>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</si>
  <si>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</si>
  <si>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</si>
  <si>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</si>
  <si>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</si>
  <si>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</si>
  <si>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</si>
  <si>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</si>
  <si>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</si>
  <si>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</si>
  <si>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</si>
  <si>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</si>
  <si>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</si>
  <si>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</si>
  <si>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</si>
  <si>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</si>
  <si>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</si>
  <si>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</si>
  <si>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</si>
  <si>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</si>
  <si>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</si>
  <si>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</si>
  <si>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</si>
  <si>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</si>
  <si>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</si>
  <si>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</si>
  <si>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</si>
  <si>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</si>
  <si>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</si>
  <si>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</si>
  <si>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</si>
  <si>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</si>
  <si>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</si>
  <si>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</si>
  <si>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</si>
  <si>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</si>
  <si>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</si>
  <si>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</si>
  <si>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</si>
  <si>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</si>
  <si>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</si>
  <si>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</si>
  <si>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</si>
  <si>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</si>
  <si>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</si>
  <si>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</si>
  <si>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</si>
  <si>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</si>
  <si>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</si>
  <si>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</si>
  <si>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</si>
  <si>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</si>
  <si>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</si>
  <si>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</si>
  <si>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</si>
  <si>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</si>
  <si>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</si>
  <si>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</si>
  <si>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</si>
  <si>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</si>
  <si>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</si>
  <si>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</si>
  <si>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</si>
  <si>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</si>
  <si>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</si>
  <si>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</si>
  <si>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</si>
  <si>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</si>
  <si>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</si>
  <si>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</si>
  <si>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</si>
  <si>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</si>
  <si>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</si>
  <si>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</si>
  <si>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</si>
  <si>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</si>
  <si>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</si>
  <si>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</si>
  <si>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</si>
  <si>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</si>
  <si>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</si>
  <si>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</si>
  <si>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</si>
  <si>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</si>
  <si>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</si>
  <si>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</si>
  <si>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</si>
  <si>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</si>
  <si>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</si>
  <si>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</si>
  <si>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</si>
  <si>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</si>
  <si>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</si>
  <si>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</si>
  <si>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</si>
  <si>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</si>
  <si>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</si>
  <si>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</si>
  <si>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</si>
  <si>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</si>
  <si>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</si>
  <si>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</si>
  <si>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</si>
  <si>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</si>
  <si>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</si>
  <si>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</si>
  <si>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</si>
  <si>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</si>
  <si>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</si>
  <si>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</si>
  <si>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</si>
  <si>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</si>
  <si>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</si>
  <si>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</si>
  <si>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</si>
  <si>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</si>
  <si>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</si>
  <si>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</si>
  <si>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</si>
  <si>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</si>
  <si>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</si>
  <si>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</si>
  <si>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</si>
  <si>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</si>
  <si>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</si>
  <si>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</si>
  <si>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</si>
  <si>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</si>
  <si>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</si>
  <si>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</si>
  <si>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</si>
  <si>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</si>
  <si>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</si>
  <si>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</si>
  <si>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</si>
  <si>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</si>
  <si>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</si>
  <si>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</si>
  <si>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</si>
  <si>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</si>
  <si>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</si>
  <si>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</si>
  <si>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</si>
  <si>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</si>
  <si>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</si>
  <si>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</si>
  <si>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</si>
  <si>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</si>
  <si>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</si>
  <si>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</si>
  <si>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</si>
  <si>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</si>
  <si>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</si>
  <si>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</si>
  <si>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</si>
  <si>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</si>
  <si>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</si>
  <si>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</si>
  <si>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</si>
  <si>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</si>
  <si>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</si>
  <si>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</si>
  <si>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</si>
  <si>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</si>
  <si>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</si>
  <si>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</si>
  <si>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</si>
  <si>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</si>
  <si>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</si>
  <si>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</si>
  <si>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</si>
  <si>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</si>
  <si>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</si>
  <si>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</si>
  <si>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</si>
  <si>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</si>
  <si>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</si>
  <si>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</si>
  <si>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</si>
  <si>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</si>
  <si>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</si>
  <si>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</si>
  <si>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</si>
  <si>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</si>
  <si>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</si>
  <si>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</si>
  <si>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</si>
  <si>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</si>
  <si>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</si>
  <si>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</si>
  <si>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</si>
  <si>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</si>
  <si>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</si>
  <si>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</si>
  <si>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</si>
  <si>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</si>
  <si>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</si>
  <si>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</si>
  <si>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</si>
  <si>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</si>
  <si>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</si>
  <si>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</si>
  <si>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</si>
  <si>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</si>
  <si>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</si>
  <si>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</si>
  <si>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</si>
  <si>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</si>
  <si>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</si>
  <si>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</si>
  <si>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</si>
  <si>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</si>
  <si>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</si>
  <si>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</si>
  <si>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</si>
  <si>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</si>
  <si>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</si>
  <si>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</si>
  <si>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</si>
  <si>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</si>
  <si>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</si>
  <si>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</si>
  <si>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</si>
  <si>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</si>
  <si>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</si>
  <si>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</si>
  <si>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</si>
  <si>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</si>
  <si>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</si>
  <si>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</si>
  <si>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</si>
  <si>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</si>
  <si>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</si>
  <si>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</si>
  <si>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</si>
  <si>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</si>
  <si>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</si>
  <si>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</si>
  <si>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</si>
  <si>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</si>
  <si>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</si>
  <si>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</si>
  <si>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</si>
  <si>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</si>
  <si>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</si>
  <si>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</si>
  <si>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</si>
  <si>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</si>
  <si>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</si>
  <si>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</si>
  <si>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</si>
  <si>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</si>
  <si>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</si>
  <si>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</si>
  <si>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</si>
  <si>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</si>
  <si>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</si>
  <si>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</si>
  <si>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</si>
  <si>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</si>
  <si>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</si>
  <si>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</si>
  <si>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</si>
  <si>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</si>
  <si>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</si>
  <si>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</si>
  <si>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</si>
  <si>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</si>
  <si>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</si>
  <si>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</si>
  <si>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</si>
  <si>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</si>
  <si>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</si>
  <si>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</si>
  <si>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</si>
  <si>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</si>
  <si>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</si>
  <si>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</si>
  <si>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</si>
  <si>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</si>
  <si>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</si>
  <si>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</si>
  <si>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</si>
  <si>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</si>
  <si>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</si>
  <si>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</si>
  <si>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</si>
  <si>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</si>
  <si>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</si>
  <si>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</si>
  <si>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</si>
  <si>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</si>
  <si>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</si>
  <si>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</si>
  <si>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</si>
  <si>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</si>
  <si>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</si>
  <si>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</si>
  <si>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</si>
  <si>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</si>
  <si>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</si>
  <si>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</si>
  <si>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</si>
  <si>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</si>
  <si>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</si>
  <si>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</si>
  <si>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</si>
  <si>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</si>
  <si>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</si>
  <si>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</si>
  <si>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</si>
  <si>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</si>
  <si>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</si>
  <si>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</si>
  <si>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</si>
  <si>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</si>
  <si>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</si>
  <si>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</si>
  <si>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</si>
  <si>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</si>
  <si>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</si>
  <si>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</si>
  <si>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</si>
  <si>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</si>
  <si>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</si>
  <si>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</si>
  <si>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</si>
  <si>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</si>
  <si>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</si>
  <si>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</si>
  <si>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</si>
  <si>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</si>
  <si>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</si>
  <si>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</si>
  <si>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</si>
  <si>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</si>
  <si>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</si>
  <si>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</si>
  <si>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</si>
  <si>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</si>
  <si>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</si>
  <si>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</si>
  <si>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</si>
  <si>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</si>
  <si>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</si>
  <si>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</si>
  <si>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</si>
  <si>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</si>
  <si>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</si>
  <si>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</si>
  <si>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</si>
  <si>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</si>
  <si>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</si>
  <si>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</si>
  <si>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</si>
  <si>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</si>
  <si>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</si>
  <si>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</si>
  <si>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</si>
  <si>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</si>
  <si>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</si>
  <si>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</si>
  <si>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</si>
  <si>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</si>
  <si>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</si>
  <si>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</si>
  <si>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</si>
  <si>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</si>
  <si>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</si>
  <si>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</si>
  <si>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</si>
  <si>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</si>
  <si>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</si>
  <si>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</si>
  <si>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</si>
  <si>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</si>
  <si>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</si>
  <si>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</si>
  <si>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</si>
  <si>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</si>
  <si>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</si>
  <si>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</si>
  <si>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</si>
  <si>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</si>
  <si>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</si>
  <si>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</si>
  <si>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</si>
  <si>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</si>
  <si>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</si>
  <si>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</si>
  <si>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</si>
  <si>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</si>
  <si>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</si>
  <si>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</si>
  <si>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</si>
  <si>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</si>
  <si>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</si>
  <si>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</si>
  <si>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</si>
  <si>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</si>
  <si>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</si>
  <si>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</si>
  <si>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</si>
  <si>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</si>
  <si>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</si>
  <si>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</si>
  <si>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</si>
  <si>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</si>
  <si>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</si>
  <si>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</si>
  <si>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</si>
  <si>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</si>
  <si>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</si>
  <si>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</si>
  <si>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</si>
  <si>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</si>
  <si>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</si>
  <si>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</si>
  <si>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</si>
  <si>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</si>
  <si>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</si>
  <si>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</si>
  <si>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</si>
  <si>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</si>
  <si>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</si>
  <si>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</si>
  <si>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</si>
  <si>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</si>
  <si>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</si>
  <si>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</si>
  <si>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</si>
  <si>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</si>
  <si>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</si>
  <si>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</si>
  <si>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</si>
  <si>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</si>
  <si>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</si>
  <si>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</si>
  <si>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</si>
  <si>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</si>
  <si>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</si>
  <si>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</si>
  <si>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</si>
  <si>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</si>
  <si>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</si>
  <si>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</si>
  <si>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</si>
  <si>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</si>
  <si>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</si>
  <si>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</si>
  <si>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</si>
  <si>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</si>
  <si>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</si>
  <si>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</si>
  <si>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</si>
  <si>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</si>
  <si>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</si>
  <si>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</si>
  <si>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</si>
  <si>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</si>
  <si>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</si>
  <si>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</si>
  <si>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</si>
  <si>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</si>
  <si>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</si>
  <si>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</si>
  <si>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</si>
  <si>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</si>
  <si>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</si>
  <si>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</si>
  <si>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</si>
  <si>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</si>
  <si>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</si>
  <si>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</si>
  <si>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</si>
  <si>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</si>
  <si>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</si>
  <si>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</si>
  <si>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</si>
  <si>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</si>
  <si>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</si>
  <si>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</si>
  <si>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</si>
  <si>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</si>
  <si>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</si>
  <si>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</si>
  <si>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</si>
  <si>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</si>
  <si>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</si>
  <si>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</si>
  <si>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</si>
  <si>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</si>
  <si>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</si>
  <si>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</si>
  <si>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</si>
  <si>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</si>
  <si>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</si>
  <si>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</si>
  <si>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</si>
  <si>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</si>
  <si>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</si>
  <si>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</si>
  <si>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</si>
  <si>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</si>
  <si>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</si>
  <si>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</si>
  <si>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</si>
  <si>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</si>
  <si>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</si>
  <si>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</si>
  <si>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</si>
  <si>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</si>
  <si>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</si>
  <si>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</si>
  <si>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</si>
  <si>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</si>
  <si>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</si>
  <si>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</si>
  <si>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</si>
  <si>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</si>
  <si>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</si>
  <si>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</si>
  <si>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</si>
  <si>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</si>
  <si>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</si>
  <si>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</si>
  <si>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</si>
  <si>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</si>
  <si>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</si>
  <si>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</si>
  <si>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</si>
  <si>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</si>
  <si>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</si>
  <si>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</si>
  <si>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</si>
  <si>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</si>
  <si>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</si>
  <si>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</si>
  <si>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</si>
  <si>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</si>
  <si>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</si>
  <si>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</si>
  <si>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</si>
  <si>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</si>
  <si>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</si>
  <si>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</si>
  <si>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</si>
  <si>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</si>
  <si>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</si>
  <si>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</si>
  <si>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</si>
  <si>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</si>
  <si>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</si>
  <si>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</si>
  <si>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</si>
  <si>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</si>
  <si>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</si>
  <si>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</si>
  <si>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</si>
  <si>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</si>
  <si>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</si>
  <si>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</si>
  <si>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</si>
  <si>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</si>
  <si>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</si>
  <si>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</si>
  <si>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</si>
  <si>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</si>
  <si>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</si>
  <si>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</si>
  <si>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</si>
  <si>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</si>
  <si>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</si>
  <si>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</si>
  <si>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</si>
  <si>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</si>
  <si>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</si>
  <si>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</si>
  <si>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</si>
  <si>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</si>
  <si>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</si>
  <si>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</si>
  <si>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</si>
  <si>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</si>
  <si>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</si>
  <si>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</si>
  <si>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</si>
  <si>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</si>
  <si>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</si>
  <si>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</si>
  <si>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</si>
  <si>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</si>
  <si>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</si>
  <si>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</si>
  <si>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</si>
  <si>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</si>
  <si>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</si>
  <si>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</si>
  <si>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</si>
  <si>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</si>
  <si>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</si>
  <si>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</si>
  <si>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</si>
  <si>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</si>
  <si>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</si>
  <si>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</si>
  <si>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</si>
  <si>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</si>
  <si>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</si>
  <si>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</si>
  <si>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</si>
  <si>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</si>
  <si>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</si>
  <si>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</si>
  <si>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</si>
  <si>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</si>
  <si>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</si>
  <si>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</si>
  <si>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</si>
  <si>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</si>
  <si>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</si>
  <si>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</si>
  <si>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</si>
  <si>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</si>
  <si>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</si>
  <si>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</si>
  <si>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</si>
  <si>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</si>
  <si>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</si>
  <si>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</si>
  <si>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</si>
  <si>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</si>
  <si>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</si>
  <si>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</si>
  <si>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</si>
  <si>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</si>
  <si>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</si>
  <si>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</si>
  <si>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</si>
  <si>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</si>
  <si>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</si>
  <si>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</si>
  <si>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</si>
  <si>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</si>
  <si>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</si>
  <si>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</si>
  <si>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</si>
  <si>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</si>
  <si>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</si>
  <si>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</si>
  <si>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</si>
  <si>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</si>
  <si>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</si>
  <si>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</si>
  <si>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</si>
  <si>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</si>
  <si>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</si>
  <si>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</si>
  <si>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</si>
  <si>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</si>
  <si>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</si>
  <si>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</si>
  <si>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</si>
  <si>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</si>
  <si>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</si>
  <si>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</si>
  <si>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</si>
  <si>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</si>
  <si>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</si>
  <si>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</si>
  <si>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</si>
  <si>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</si>
  <si>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</si>
  <si>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</si>
  <si>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</si>
  <si>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</si>
  <si>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</si>
  <si>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</si>
  <si>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</si>
  <si>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</si>
  <si>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</si>
  <si>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</si>
  <si>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</si>
  <si>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</si>
  <si>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</si>
  <si>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</si>
  <si>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</si>
  <si>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</si>
  <si>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</si>
  <si>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</si>
  <si>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</si>
  <si>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</si>
  <si>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</si>
  <si>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</si>
  <si>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</si>
  <si>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</si>
  <si>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</si>
  <si>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</si>
  <si>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</si>
  <si>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</si>
  <si>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</si>
  <si>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</si>
  <si>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</si>
  <si>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</si>
  <si>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</si>
  <si>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</si>
  <si>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</si>
  <si>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</si>
  <si>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</si>
  <si>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</si>
  <si>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</si>
  <si>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</si>
  <si>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</si>
  <si>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</si>
  <si>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</si>
  <si>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</si>
  <si>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</si>
  <si>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</si>
  <si>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</si>
  <si>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</si>
  <si>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</si>
  <si>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</si>
  <si>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</si>
  <si>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</si>
  <si>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</si>
  <si>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</si>
  <si>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</si>
  <si>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</si>
  <si>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</si>
  <si>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</si>
  <si>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</si>
  <si>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</si>
  <si>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</si>
  <si>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</si>
  <si>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</si>
  <si>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</si>
  <si>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</si>
  <si>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</si>
  <si>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</si>
  <si>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</si>
  <si>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</si>
  <si>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</si>
  <si>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</si>
  <si>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</si>
  <si>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</si>
  <si>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</si>
  <si>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</si>
  <si>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</si>
  <si>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</si>
  <si>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</si>
  <si>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</si>
  <si>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</si>
  <si>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</si>
  <si>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</si>
  <si>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</si>
  <si>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</si>
  <si>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</si>
  <si>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</si>
  <si>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</si>
  <si>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</si>
  <si>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</si>
  <si>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</si>
  <si>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</si>
  <si>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</si>
  <si>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</si>
  <si>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</si>
  <si>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</si>
  <si>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</si>
  <si>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</si>
  <si>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</si>
  <si>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</si>
  <si>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</si>
  <si>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</si>
  <si>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</si>
  <si>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</si>
  <si>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</si>
  <si>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</si>
  <si>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</si>
  <si>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</si>
  <si>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</si>
  <si>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</si>
  <si>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</si>
  <si>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</si>
  <si>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</si>
  <si>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</si>
  <si>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</si>
  <si>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</si>
  <si>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</si>
  <si>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</si>
  <si>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</si>
  <si>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</si>
  <si>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</si>
  <si>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</si>
  <si>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</si>
  <si>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</si>
  <si>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</si>
  <si>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</si>
  <si>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</si>
  <si>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</si>
  <si>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</si>
  <si>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</si>
  <si>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</si>
  <si>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</si>
  <si>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</si>
  <si>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</si>
  <si>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</si>
  <si>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</si>
  <si>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</si>
  <si>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</si>
  <si>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</si>
  <si>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</si>
  <si>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</si>
  <si>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</si>
  <si>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</si>
  <si>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</si>
  <si>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</si>
  <si>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</si>
  <si>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</si>
  <si>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</si>
  <si>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</si>
  <si>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</si>
  <si>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</si>
  <si>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</si>
  <si>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</si>
  <si>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</si>
  <si>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</si>
  <si>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</si>
  <si>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</si>
  <si>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</si>
  <si>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</si>
  <si>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</si>
  <si>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</si>
  <si>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</si>
  <si>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</si>
  <si>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</si>
  <si>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</si>
  <si>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</si>
  <si>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</si>
  <si>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</si>
  <si>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</si>
  <si>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</si>
  <si>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</si>
  <si>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</si>
  <si>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</si>
  <si>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</si>
  <si>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</si>
  <si>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</si>
  <si>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</si>
  <si>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</si>
  <si>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</si>
  <si>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</si>
  <si>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</si>
  <si>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</si>
  <si>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</si>
  <si>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</si>
  <si>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</si>
  <si>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</si>
  <si>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</si>
  <si>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</si>
  <si>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</si>
  <si>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</si>
  <si>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</si>
  <si>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</si>
  <si>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</si>
  <si>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</si>
  <si>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</si>
  <si>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</si>
  <si>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</si>
  <si>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</si>
  <si>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</si>
  <si>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</si>
  <si>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</si>
  <si>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</si>
  <si>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</si>
  <si>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</si>
  <si>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</si>
  <si>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</si>
  <si>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</si>
  <si>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</si>
  <si>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</si>
  <si>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</si>
  <si>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</si>
  <si>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</si>
  <si>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</si>
  <si>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</si>
  <si>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</si>
  <si>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</si>
  <si>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</si>
  <si>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</si>
  <si>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</si>
  <si>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</si>
  <si>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</si>
  <si>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</si>
  <si>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</si>
  <si>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</si>
  <si>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</si>
  <si>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</si>
  <si>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</si>
  <si>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</si>
  <si>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</si>
  <si>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</si>
  <si>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</si>
  <si>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</si>
  <si>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</si>
  <si>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</si>
  <si>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</si>
  <si>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</si>
  <si>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</si>
  <si>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</si>
  <si>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</si>
  <si>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</si>
  <si>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</si>
  <si>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</si>
  <si>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</si>
  <si>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</si>
  <si>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</si>
  <si>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</si>
  <si>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</si>
  <si>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</si>
  <si>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</si>
  <si>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</si>
  <si>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</si>
  <si>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</si>
  <si>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</si>
  <si>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</si>
  <si>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</si>
  <si>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</si>
  <si>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</si>
  <si>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</si>
  <si>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</si>
  <si>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</si>
  <si>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</si>
  <si>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</si>
  <si>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</si>
  <si>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</si>
  <si>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</si>
  <si>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</si>
  <si>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</si>
  <si>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</si>
  <si>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</si>
  <si>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</si>
  <si>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</si>
  <si>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</si>
  <si>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</si>
  <si>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</si>
  <si>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</si>
  <si>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</si>
  <si>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</si>
  <si>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</si>
  <si>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</si>
  <si>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</si>
  <si>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</si>
  <si>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</si>
  <si>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</si>
  <si>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</si>
  <si>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</si>
  <si>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</si>
  <si>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</si>
  <si>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</si>
  <si>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</si>
  <si>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</si>
  <si>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</si>
  <si>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</si>
  <si>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</si>
  <si>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</si>
  <si>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</si>
  <si>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</si>
  <si>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</si>
  <si>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</si>
  <si>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</si>
  <si>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</si>
  <si>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</si>
  <si>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</si>
  <si>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</si>
  <si>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</si>
  <si>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</si>
  <si>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</si>
  <si>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</si>
  <si>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</si>
  <si>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</si>
  <si>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</si>
  <si>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</si>
  <si>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</si>
  <si>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</si>
  <si>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</si>
  <si>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</si>
  <si>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</si>
  <si>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</si>
  <si>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</si>
  <si>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</si>
  <si>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</si>
  <si>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</si>
  <si>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</si>
  <si>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</si>
  <si>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</si>
  <si>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</si>
  <si>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</si>
  <si>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</si>
  <si>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</si>
  <si>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</si>
  <si>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</si>
  <si>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</si>
  <si>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</si>
  <si>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</si>
  <si>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</si>
  <si>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</si>
  <si>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</si>
  <si>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</si>
  <si>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</si>
  <si>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</si>
  <si>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</si>
  <si>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</si>
  <si>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</si>
  <si>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</si>
  <si>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</si>
  <si>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</si>
  <si>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</si>
  <si>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</si>
  <si>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</si>
  <si>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</si>
  <si>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</si>
  <si>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</si>
  <si>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</si>
  <si>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</si>
  <si>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</si>
  <si>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</si>
  <si>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</si>
  <si>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</si>
  <si>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</si>
  <si>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</si>
  <si>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</si>
  <si>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</si>
  <si>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</si>
  <si>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</si>
  <si>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</si>
  <si>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</si>
  <si>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</si>
  <si>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</si>
  <si>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</si>
  <si>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</si>
  <si>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</si>
  <si>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</si>
  <si>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</si>
  <si>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</si>
  <si>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</si>
  <si>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</si>
  <si>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</si>
  <si>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</si>
  <si>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</si>
  <si>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</si>
  <si>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</si>
  <si>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</si>
  <si>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</si>
  <si>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</si>
  <si>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</si>
  <si>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</si>
  <si>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</si>
  <si>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</si>
  <si>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</si>
  <si>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</si>
  <si>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</si>
  <si>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</si>
  <si>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</si>
  <si>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</si>
  <si>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</si>
  <si>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</si>
  <si>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</si>
  <si>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</si>
  <si>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</si>
  <si>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</si>
  <si>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</si>
  <si>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</si>
  <si>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</si>
  <si>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</si>
  <si>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</si>
  <si>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</si>
  <si>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</si>
  <si>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</si>
  <si>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</si>
  <si>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</si>
  <si>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</si>
  <si>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</si>
  <si>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</si>
  <si>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</si>
  <si>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</si>
  <si>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</si>
  <si>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</si>
  <si>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</si>
  <si>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</si>
  <si>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</si>
  <si>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</si>
  <si>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</si>
  <si>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</si>
  <si>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</si>
  <si>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</si>
  <si>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</si>
  <si>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</si>
  <si>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</si>
  <si>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</si>
  <si>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</si>
  <si>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</si>
  <si>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</si>
  <si>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</si>
  <si>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</si>
  <si>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</si>
  <si>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</si>
  <si>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</si>
  <si>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</si>
  <si>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</si>
  <si>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</si>
  <si>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</si>
  <si>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</si>
  <si>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</si>
  <si>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</si>
  <si>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</si>
  <si>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</si>
  <si>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</si>
  <si>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</si>
  <si>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</si>
  <si>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</si>
  <si>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</si>
  <si>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</si>
  <si>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</si>
  <si>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</si>
  <si>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</si>
  <si>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</si>
  <si>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</si>
  <si>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</si>
  <si>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</si>
  <si>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</si>
  <si>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</si>
  <si>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</si>
  <si>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</si>
  <si>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</si>
  <si>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</si>
  <si>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</si>
  <si>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</si>
  <si>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</si>
  <si>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</si>
  <si>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</si>
  <si>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</si>
  <si>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</si>
  <si>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</si>
  <si>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</si>
  <si>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</si>
  <si>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</si>
  <si>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</si>
  <si>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</si>
  <si>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</si>
  <si>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</si>
  <si>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</si>
  <si>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</si>
  <si>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</si>
  <si>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</si>
  <si>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</si>
  <si>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</si>
  <si>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</si>
  <si>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</si>
  <si>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</si>
  <si>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</si>
  <si>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</si>
  <si>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</si>
  <si>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</si>
  <si>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</si>
  <si>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</si>
  <si>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</si>
  <si>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</si>
  <si>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</si>
  <si>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</si>
  <si>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</si>
  <si>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</si>
  <si>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</si>
  <si>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</si>
  <si>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</si>
  <si>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</si>
  <si>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</si>
  <si>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</si>
  <si>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</si>
  <si>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</si>
  <si>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</si>
  <si>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</si>
  <si>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</si>
  <si>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</si>
  <si>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</si>
  <si>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</si>
  <si>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</si>
  <si>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</si>
  <si>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</si>
  <si>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</si>
  <si>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</si>
  <si>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</si>
  <si>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</si>
  <si>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</si>
  <si>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</si>
  <si>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</si>
  <si>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</si>
  <si>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</si>
  <si>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</si>
  <si>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</si>
  <si>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</si>
  <si>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</si>
  <si>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</si>
  <si>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</si>
  <si>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</si>
  <si>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</si>
  <si>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</si>
  <si>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</si>
  <si>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</si>
  <si>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</si>
  <si>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</si>
  <si>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</si>
  <si>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</si>
  <si>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</si>
  <si>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</si>
  <si>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</si>
  <si>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</si>
  <si>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</si>
  <si>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</si>
  <si>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</si>
  <si>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</si>
  <si>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</si>
  <si>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</si>
  <si>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</si>
  <si>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</si>
  <si>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</si>
  <si>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</si>
  <si>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</si>
  <si>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</si>
  <si>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</si>
  <si>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</si>
  <si>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</si>
  <si>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</si>
  <si>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</si>
  <si>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</si>
  <si>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</si>
  <si>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</si>
  <si>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</si>
  <si>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</si>
  <si>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</si>
  <si>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</si>
  <si>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</si>
  <si>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</si>
  <si>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</si>
  <si>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</si>
  <si>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</si>
  <si>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</si>
  <si>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</si>
  <si>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</si>
  <si>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</si>
  <si>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</si>
  <si>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</si>
  <si>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</si>
  <si>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</si>
  <si>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</si>
  <si>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</si>
  <si>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</si>
  <si>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</si>
  <si>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</si>
  <si>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</si>
  <si>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</si>
  <si>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</si>
  <si>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</si>
  <si>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</si>
  <si>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</si>
  <si>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</si>
  <si>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</si>
  <si>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</si>
  <si>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</si>
  <si>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</si>
  <si>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</si>
  <si>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</si>
  <si>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</si>
  <si>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</si>
  <si>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</si>
  <si>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</si>
  <si>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</si>
  <si>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</si>
  <si>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</si>
  <si>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</si>
  <si>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</si>
  <si>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</si>
  <si>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</si>
  <si>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</si>
  <si>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</si>
  <si>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</si>
  <si>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</si>
  <si>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</si>
  <si>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</si>
  <si>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</si>
  <si>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</si>
  <si>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</si>
  <si>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</si>
  <si>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</si>
  <si>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</si>
  <si>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</si>
  <si>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</si>
  <si>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</si>
  <si>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</si>
  <si>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</si>
  <si>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</si>
  <si>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</si>
  <si>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</si>
  <si>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</si>
  <si>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</si>
  <si>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</si>
  <si>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</si>
  <si>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</si>
  <si>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</si>
  <si>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</si>
  <si>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</si>
  <si>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</si>
  <si>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</si>
  <si>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</si>
  <si>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</si>
  <si>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</si>
  <si>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</si>
  <si>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</si>
  <si>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</si>
  <si>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</si>
  <si>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</si>
  <si>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</si>
  <si>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</si>
  <si>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</si>
  <si>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</si>
  <si>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</si>
  <si>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</si>
  <si>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</si>
  <si>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</si>
  <si>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</si>
  <si>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</si>
  <si>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</si>
  <si>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</si>
  <si>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</si>
  <si>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</si>
  <si>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</si>
  <si>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</si>
  <si>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</si>
  <si>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</si>
  <si>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</si>
  <si>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</si>
  <si>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</si>
  <si>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</si>
  <si>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</si>
  <si>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</si>
  <si>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</si>
  <si>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</si>
  <si>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</si>
  <si>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</si>
  <si>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</si>
  <si>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</si>
  <si>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</si>
  <si>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</si>
  <si>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</si>
  <si>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</si>
  <si>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</si>
  <si>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</si>
  <si>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</si>
  <si>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</si>
  <si>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</si>
  <si>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</si>
  <si>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</si>
  <si>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</si>
  <si>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</si>
  <si>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</si>
  <si>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</si>
  <si>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</si>
  <si>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</si>
  <si>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</si>
  <si>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</si>
  <si>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</si>
  <si>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</si>
  <si>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</si>
  <si>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</si>
  <si>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</si>
  <si>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</si>
  <si>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</si>
  <si>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</si>
  <si>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</si>
  <si>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</si>
  <si>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</si>
  <si>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</si>
  <si>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</si>
  <si>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</si>
  <si>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</si>
  <si>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</si>
  <si>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</si>
  <si>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</si>
  <si>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</si>
  <si>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</si>
  <si>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</si>
  <si>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</si>
  <si>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</si>
  <si>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</si>
  <si>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</si>
  <si>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</si>
  <si>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</si>
  <si>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</si>
  <si>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</si>
  <si>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</si>
  <si>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</si>
  <si>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</si>
  <si>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</si>
  <si>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</si>
  <si>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</si>
  <si>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</si>
  <si>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</si>
  <si>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</si>
  <si>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</si>
  <si>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</si>
  <si>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</si>
  <si>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</si>
  <si>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</si>
  <si>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</si>
  <si>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</si>
  <si>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</si>
  <si>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</si>
  <si>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</si>
  <si>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</si>
  <si>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</si>
  <si>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</si>
  <si>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</si>
  <si>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</si>
  <si>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</si>
  <si>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</si>
  <si>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</si>
  <si>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</si>
  <si>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</si>
  <si>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</si>
  <si>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</si>
  <si>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</si>
  <si>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</si>
  <si>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</si>
  <si>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</si>
  <si>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</si>
  <si>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</si>
  <si>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</si>
  <si>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</si>
  <si>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</si>
  <si>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</si>
  <si>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</si>
  <si>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</si>
  <si>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</si>
  <si>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</si>
  <si>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</si>
  <si>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</si>
  <si>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</si>
  <si>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</si>
  <si>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</si>
  <si>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</si>
  <si>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</si>
  <si>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</si>
  <si>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</si>
  <si>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</si>
  <si>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</si>
  <si>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</si>
  <si>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</si>
  <si>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</si>
  <si>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</si>
  <si>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</si>
  <si>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</si>
  <si>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</si>
  <si>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</si>
  <si>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</si>
  <si>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</si>
  <si>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</si>
  <si>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</si>
  <si>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</si>
  <si>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</si>
  <si>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</si>
  <si>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</si>
  <si>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</si>
  <si>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</si>
  <si>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</si>
  <si>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</si>
  <si>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</si>
  <si>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</si>
  <si>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</si>
  <si>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</si>
  <si>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</si>
  <si>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</si>
  <si>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</si>
  <si>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</si>
  <si>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</si>
  <si>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</si>
  <si>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</si>
  <si>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</si>
  <si>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</si>
  <si>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</si>
  <si>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</si>
  <si>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</si>
  <si>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</si>
  <si>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</si>
  <si>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</si>
  <si>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</si>
  <si>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</si>
  <si>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</si>
  <si>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</si>
  <si>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</si>
  <si>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</si>
  <si>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</si>
  <si>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</si>
  <si>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</si>
  <si>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</si>
  <si>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</si>
  <si>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</si>
  <si>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</si>
  <si>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</si>
  <si>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</si>
  <si>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</si>
  <si>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</si>
  <si>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</si>
  <si>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</si>
  <si>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</si>
  <si>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</si>
  <si>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</si>
  <si>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</si>
  <si>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</si>
  <si>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</si>
  <si>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</si>
  <si>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</si>
  <si>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</si>
  <si>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</si>
  <si>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</si>
  <si>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</si>
  <si>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</si>
  <si>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</si>
  <si>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</si>
  <si>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</si>
  <si>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</si>
  <si>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</si>
  <si>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</si>
  <si>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</si>
  <si>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</si>
  <si>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</si>
  <si>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</si>
  <si>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</si>
  <si>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</si>
  <si>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</si>
  <si>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</si>
  <si>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</si>
  <si>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</si>
  <si>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</si>
  <si>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</si>
  <si>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</si>
  <si>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</si>
  <si>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</si>
  <si>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</si>
  <si>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</si>
  <si>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</si>
  <si>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</si>
  <si>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</si>
  <si>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</si>
  <si>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</si>
  <si>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</si>
  <si>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</si>
  <si>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</si>
  <si>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</si>
  <si>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</si>
  <si>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</si>
  <si>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</si>
  <si>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</si>
  <si>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</si>
  <si>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</si>
  <si>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</si>
  <si>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</si>
  <si>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</si>
  <si>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</si>
  <si>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</si>
  <si>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</si>
  <si>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</si>
  <si>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</si>
  <si>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</si>
  <si>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</si>
  <si>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</si>
  <si>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</si>
  <si>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</si>
  <si>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</si>
  <si>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</si>
  <si>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</si>
  <si>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</si>
  <si>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</si>
  <si>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</si>
  <si>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</si>
  <si>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</si>
  <si>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</si>
  <si>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</si>
  <si>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</si>
  <si>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</si>
  <si>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</si>
  <si>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</si>
  <si>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</si>
  <si>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</si>
  <si>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</si>
  <si>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</si>
  <si>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</si>
  <si>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</si>
  <si>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</si>
  <si>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</si>
  <si>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</si>
  <si>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</si>
  <si>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</si>
  <si>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</si>
  <si>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</si>
  <si>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</si>
  <si>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</si>
  <si>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</si>
  <si>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</si>
  <si>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</si>
  <si>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</si>
  <si>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</si>
  <si>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</si>
  <si>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</si>
  <si>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</si>
  <si>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</si>
  <si>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</si>
  <si>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</si>
  <si>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</si>
  <si>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</si>
  <si>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</si>
  <si>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</si>
  <si>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</si>
  <si>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</si>
  <si>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</si>
  <si>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</si>
  <si>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</si>
  <si>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</si>
  <si>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</si>
  <si>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</si>
  <si>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</si>
  <si>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</si>
  <si>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</si>
  <si>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</si>
  <si>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</si>
  <si>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</si>
  <si>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</si>
  <si>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</si>
  <si>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</si>
  <si>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</si>
  <si>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</si>
  <si>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</si>
  <si>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</si>
  <si>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</si>
  <si>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</si>
  <si>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</si>
  <si>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</si>
  <si>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</si>
  <si>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</si>
  <si>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</si>
  <si>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</si>
  <si>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</si>
  <si>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</si>
  <si>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</si>
  <si>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</si>
  <si>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</si>
  <si>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</si>
  <si>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</si>
  <si>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</si>
  <si>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</si>
  <si>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</si>
  <si>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</si>
  <si>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</si>
  <si>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</si>
  <si>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</si>
  <si>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</si>
  <si>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</si>
  <si>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</si>
  <si>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</si>
  <si>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</si>
  <si>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</si>
  <si>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</si>
  <si>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</si>
  <si>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</si>
  <si>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</si>
  <si>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</si>
  <si>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</si>
  <si>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</si>
  <si>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</si>
  <si>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</si>
  <si>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</si>
  <si>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</si>
  <si>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</si>
  <si>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</si>
  <si>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</si>
  <si>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</si>
  <si>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</si>
  <si>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</si>
  <si>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</si>
  <si>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</si>
  <si>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</si>
  <si>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</si>
  <si>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</si>
  <si>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</si>
  <si>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</si>
  <si>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</si>
  <si>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</si>
  <si>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</si>
  <si>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</si>
  <si>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</si>
  <si>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</si>
  <si>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</si>
  <si>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</si>
  <si>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</si>
  <si>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</si>
  <si>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</si>
  <si>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</si>
  <si>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</si>
  <si>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</si>
  <si>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</si>
  <si>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</si>
  <si>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</si>
  <si>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</si>
  <si>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</si>
  <si>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</si>
  <si>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</si>
  <si>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</si>
  <si>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</si>
  <si>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</si>
  <si>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</si>
  <si>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</si>
  <si>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</si>
  <si>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</si>
  <si>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</si>
  <si>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</si>
  <si>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</si>
  <si>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</si>
  <si>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</si>
  <si>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</si>
  <si>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</si>
  <si>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</si>
  <si>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</si>
  <si>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</si>
  <si>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</si>
  <si>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</si>
  <si>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</si>
  <si>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</si>
  <si>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</si>
  <si>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</si>
  <si>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</si>
  <si>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</si>
  <si>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</si>
  <si>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</si>
  <si>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</si>
  <si>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</si>
  <si>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</si>
  <si>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</si>
  <si>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</si>
  <si>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</si>
  <si>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</si>
  <si>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</si>
  <si>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</si>
  <si>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</si>
  <si>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</si>
  <si>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</si>
  <si>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</si>
  <si>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</si>
  <si>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</si>
  <si>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</si>
  <si>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</si>
  <si>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</si>
  <si>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</si>
  <si>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</si>
  <si>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</si>
  <si>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</si>
  <si>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</si>
  <si>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</si>
  <si>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</si>
  <si>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</si>
  <si>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</si>
  <si>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</si>
  <si>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</si>
  <si>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</si>
  <si>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</si>
  <si>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</si>
  <si>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</si>
  <si>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</si>
  <si>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</si>
  <si>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</si>
  <si>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</si>
  <si>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</si>
  <si>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</si>
  <si>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</si>
  <si>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</si>
  <si>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</si>
  <si>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</si>
  <si>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</si>
  <si>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</si>
  <si>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</si>
  <si>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</si>
  <si>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</si>
  <si>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</si>
  <si>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</si>
  <si>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</si>
  <si>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</si>
  <si>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</si>
  <si>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</si>
  <si>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</si>
  <si>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</si>
  <si>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</si>
  <si>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</si>
  <si>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</si>
  <si>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</si>
  <si>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</si>
  <si>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</si>
  <si>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</si>
  <si>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</si>
  <si>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</si>
  <si>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</si>
  <si>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</si>
  <si>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</si>
  <si>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</si>
  <si>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</si>
  <si>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</si>
  <si>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</si>
  <si>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</si>
  <si>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</si>
  <si>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</si>
  <si>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</si>
  <si>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</si>
  <si>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</si>
  <si>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</si>
  <si>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</si>
  <si>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</si>
  <si>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</si>
  <si>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</si>
  <si>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</si>
  <si>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</si>
  <si>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</si>
  <si>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</si>
  <si>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</si>
  <si>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</si>
  <si>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</si>
  <si>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</si>
  <si>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</si>
  <si>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</si>
  <si>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</si>
  <si>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</si>
  <si>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</si>
  <si>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</si>
  <si>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</si>
  <si>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</si>
  <si>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</si>
  <si>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</si>
  <si>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</si>
  <si>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</si>
  <si>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</si>
  <si>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</si>
  <si>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</si>
  <si>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</si>
  <si>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</si>
  <si>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</si>
  <si>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</si>
  <si>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</si>
  <si>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</si>
  <si>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</si>
  <si>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</si>
  <si>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</si>
  <si>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</si>
  <si>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</si>
  <si>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</si>
  <si>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</si>
  <si>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</si>
  <si>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</si>
  <si>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</si>
  <si>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</si>
  <si>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</si>
  <si>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</si>
  <si>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</si>
  <si>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</si>
  <si>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</si>
  <si>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</si>
  <si>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</si>
  <si>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</si>
  <si>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</si>
  <si>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</si>
  <si>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</si>
  <si>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</si>
  <si>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</si>
  <si>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</si>
  <si>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</si>
  <si>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</si>
  <si>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</si>
  <si>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</si>
  <si>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</si>
  <si>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</si>
  <si>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</si>
  <si>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</si>
  <si>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</si>
  <si>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</si>
  <si>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</si>
  <si>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</si>
  <si>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</si>
  <si>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</si>
  <si>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</si>
  <si>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</si>
  <si>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</si>
  <si>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</si>
  <si>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</si>
  <si>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</si>
  <si>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</si>
  <si>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</si>
  <si>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</si>
  <si>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</si>
  <si>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</si>
  <si>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</si>
  <si>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</si>
  <si>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</si>
  <si>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</si>
  <si>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</si>
  <si>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</si>
  <si>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</si>
  <si>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</si>
  <si>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</si>
  <si>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</si>
  <si>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</si>
  <si>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</si>
  <si>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</si>
  <si>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</si>
  <si>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</si>
  <si>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</si>
  <si>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</si>
  <si>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</si>
  <si>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</si>
  <si>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</si>
  <si>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</si>
  <si>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</si>
  <si>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</si>
  <si>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</si>
  <si>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</si>
  <si>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</si>
  <si>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</si>
  <si>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</si>
  <si>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</si>
  <si>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</si>
  <si>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</si>
  <si>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</si>
  <si>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</si>
  <si>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</si>
  <si>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</si>
  <si>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</si>
  <si>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</si>
  <si>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</si>
  <si>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</si>
  <si>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</si>
  <si>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</si>
  <si>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</si>
  <si>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</si>
  <si>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</si>
  <si>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</si>
  <si>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</si>
  <si>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</si>
  <si>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</si>
  <si>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</si>
  <si>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</si>
  <si>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</si>
  <si>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</si>
  <si>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</si>
  <si>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</si>
  <si>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</si>
  <si>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</si>
  <si>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</si>
  <si>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</si>
  <si>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</si>
  <si>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</si>
  <si>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</si>
  <si>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</si>
  <si>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</si>
  <si>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</si>
  <si>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</si>
  <si>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</si>
  <si>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</si>
  <si>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</si>
  <si>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</si>
  <si>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</si>
  <si>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</si>
  <si>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</si>
  <si>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</si>
  <si>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</si>
  <si>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</si>
  <si>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</si>
  <si>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</si>
  <si>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</si>
  <si>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</si>
  <si>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</si>
  <si>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</si>
  <si>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</si>
  <si>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</si>
  <si>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</si>
  <si>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</si>
  <si>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</si>
  <si>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</si>
  <si>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</si>
  <si>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</si>
  <si>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</si>
  <si>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</si>
  <si>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</si>
  <si>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</si>
  <si>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</si>
  <si>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</si>
  <si>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</si>
  <si>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</si>
  <si>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</si>
  <si>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</si>
  <si>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</si>
  <si>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</si>
  <si>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</si>
  <si>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</si>
  <si>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</si>
  <si>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</si>
  <si>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</si>
  <si>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</si>
  <si>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</si>
  <si>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</si>
  <si>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</si>
  <si>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</si>
  <si>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</si>
  <si>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</si>
  <si>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</si>
  <si>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</si>
  <si>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</si>
  <si>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</si>
  <si>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</si>
  <si>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</si>
  <si>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</si>
  <si>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</si>
  <si>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</si>
  <si>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</si>
  <si>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</si>
  <si>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</si>
  <si>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</si>
  <si>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</si>
  <si>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</si>
  <si>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</si>
  <si>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</si>
  <si>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</si>
  <si>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</si>
  <si>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</si>
  <si>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</si>
  <si>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</si>
  <si>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</si>
  <si>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</si>
  <si>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</si>
  <si>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</si>
  <si>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</si>
  <si>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</si>
  <si>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</si>
  <si>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</si>
  <si>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</si>
  <si>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</si>
  <si>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</si>
  <si>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</si>
  <si>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</si>
  <si>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</si>
  <si>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</si>
  <si>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</si>
  <si>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</si>
  <si>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</si>
  <si>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</si>
  <si>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</si>
  <si>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</si>
  <si>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</si>
  <si>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</si>
  <si>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</si>
  <si>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</si>
  <si>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</si>
  <si>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</si>
  <si>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</si>
  <si>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</si>
  <si>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</si>
  <si>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</si>
  <si>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</si>
  <si>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</si>
  <si>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</si>
  <si>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</si>
  <si>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</si>
  <si>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</si>
  <si>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</si>
  <si>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</si>
  <si>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</si>
  <si>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</si>
  <si>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</si>
  <si>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</si>
  <si>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</si>
  <si>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</si>
  <si>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</si>
  <si>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</si>
  <si>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</si>
  <si>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</si>
  <si>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</si>
  <si>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</si>
  <si>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</si>
  <si>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</si>
  <si>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</si>
  <si>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</si>
  <si>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</si>
  <si>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</si>
  <si>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</si>
  <si>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</si>
  <si>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</si>
  <si>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</si>
  <si>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</si>
  <si>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</si>
  <si>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</si>
  <si>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</si>
  <si>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</si>
  <si>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</si>
  <si>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</si>
  <si>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</si>
  <si>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</si>
  <si>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</si>
  <si>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</si>
  <si>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</si>
  <si>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</si>
  <si>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</si>
  <si>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</si>
  <si>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</si>
  <si>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</si>
  <si>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</si>
  <si>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</si>
  <si>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</si>
  <si>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</si>
  <si>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</si>
  <si>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</si>
  <si>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</si>
  <si>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</si>
  <si>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</si>
  <si>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</si>
  <si>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</si>
  <si>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</si>
  <si>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</si>
  <si>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</si>
  <si>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</si>
  <si>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</si>
  <si>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</si>
  <si>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</si>
  <si>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</si>
  <si>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</si>
  <si>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</si>
  <si>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</si>
  <si>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</si>
  <si>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</si>
  <si>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</si>
  <si>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</si>
  <si>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</si>
  <si>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</si>
  <si>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</si>
  <si>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</si>
  <si>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</si>
  <si>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</si>
  <si>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</si>
  <si>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</si>
  <si>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</si>
  <si>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</si>
  <si>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</si>
  <si>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</si>
  <si>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</si>
  <si>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</si>
  <si>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</si>
  <si>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</si>
  <si>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</si>
  <si>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</si>
  <si>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</si>
  <si>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</si>
  <si>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</si>
  <si>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</si>
  <si>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</si>
  <si>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</si>
  <si>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</si>
  <si>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</si>
  <si>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</si>
  <si>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</si>
  <si>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</si>
  <si>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</si>
  <si>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</si>
  <si>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</si>
  <si>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</si>
  <si>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</si>
  <si>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</si>
  <si>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</si>
  <si>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</si>
  <si>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</si>
  <si>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</si>
  <si>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</si>
  <si>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</si>
  <si>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</si>
  <si>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</si>
  <si>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</si>
  <si>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</si>
  <si>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</si>
  <si>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</si>
  <si>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</si>
  <si>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</si>
  <si>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</si>
  <si>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</si>
  <si>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</si>
  <si>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</si>
  <si>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</si>
  <si>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</si>
  <si>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</si>
  <si>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</si>
  <si>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</si>
  <si>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</si>
  <si>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</si>
  <si>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</si>
  <si>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</si>
  <si>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</si>
  <si>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</si>
  <si>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</si>
  <si>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</si>
  <si>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</si>
  <si>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</si>
  <si>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</si>
  <si>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</si>
  <si>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</si>
  <si>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</si>
  <si>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</si>
  <si>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</si>
  <si>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</si>
  <si>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</si>
  <si>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</si>
  <si>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</si>
  <si>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</si>
  <si>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</si>
  <si>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</si>
  <si>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</si>
  <si>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</si>
  <si>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</si>
  <si>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</si>
  <si>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</si>
  <si>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</si>
  <si>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</si>
  <si>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</si>
  <si>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</si>
  <si>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</si>
  <si>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</si>
  <si>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</si>
  <si>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</si>
  <si>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</si>
  <si>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</si>
  <si>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</si>
  <si>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</si>
  <si>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</si>
  <si>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</si>
  <si>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</si>
  <si>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</si>
  <si>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</si>
  <si>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</si>
  <si>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</si>
  <si>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</si>
  <si>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</si>
  <si>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</si>
  <si>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</si>
  <si>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</si>
  <si>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</si>
  <si>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</si>
  <si>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</si>
  <si>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</si>
  <si>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</si>
  <si>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</si>
  <si>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</si>
  <si>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</si>
  <si>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</si>
  <si>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</si>
  <si>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</si>
  <si>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</si>
  <si>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</si>
  <si>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</si>
  <si>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</si>
  <si>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</si>
  <si>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</si>
  <si>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</si>
  <si>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</si>
  <si>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</si>
  <si>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</si>
  <si>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</si>
  <si>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</si>
  <si>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</si>
  <si>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</si>
  <si>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</si>
  <si>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</si>
  <si>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</si>
  <si>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</si>
  <si>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</si>
  <si>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</si>
  <si>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</si>
  <si>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</si>
  <si>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</si>
  <si>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</si>
  <si>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</si>
  <si>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</si>
  <si>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</si>
  <si>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</si>
  <si>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</si>
  <si>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</si>
  <si>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</si>
  <si>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</si>
  <si>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</si>
  <si>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</si>
  <si>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</si>
  <si>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</si>
  <si>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</si>
  <si>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</si>
  <si>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</si>
  <si>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</si>
  <si>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</si>
  <si>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</si>
  <si>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</si>
  <si>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</si>
  <si>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</si>
  <si>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</si>
  <si>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</si>
  <si>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</si>
  <si>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</si>
  <si>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</si>
  <si>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</si>
  <si>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</si>
  <si>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</si>
  <si>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</si>
  <si>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</si>
  <si>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</si>
  <si>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</si>
  <si>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</si>
  <si>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</si>
  <si>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</si>
  <si>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</si>
  <si>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</si>
  <si>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</si>
  <si>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</si>
  <si>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</si>
  <si>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</si>
  <si>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</si>
  <si>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</si>
  <si>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</si>
  <si>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</si>
  <si>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</si>
  <si>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</si>
  <si>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</si>
  <si>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</si>
  <si>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</si>
  <si>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</si>
  <si>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</si>
  <si>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</si>
  <si>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</si>
  <si>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</si>
  <si>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</si>
  <si>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</si>
  <si>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</si>
  <si>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</si>
  <si>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</si>
  <si>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</si>
  <si>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</si>
  <si>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</si>
  <si>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</si>
  <si>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</si>
  <si>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</si>
  <si>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</si>
  <si>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</si>
  <si>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</si>
  <si>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</si>
  <si>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</si>
  <si>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</si>
  <si>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</si>
  <si>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</si>
  <si>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</si>
  <si>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</si>
  <si>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</si>
  <si>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</si>
  <si>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</si>
  <si>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</si>
  <si>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</si>
  <si>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</si>
  <si>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</si>
  <si>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</si>
  <si>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</si>
  <si>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</si>
  <si>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</si>
  <si>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</si>
  <si>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</si>
  <si>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</si>
  <si>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</si>
  <si>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</si>
  <si>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</si>
  <si>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</si>
  <si>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</si>
  <si>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</si>
  <si>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</si>
  <si>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</si>
  <si>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</si>
  <si>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</si>
  <si>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</si>
  <si>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</si>
  <si>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</si>
  <si>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</si>
  <si>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</si>
  <si>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</si>
  <si>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</si>
  <si>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</si>
  <si>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</si>
  <si>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</si>
  <si>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</si>
  <si>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</si>
  <si>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</si>
  <si>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</si>
  <si>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</si>
  <si>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</si>
  <si>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</si>
  <si>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</si>
  <si>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</si>
  <si>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</si>
  <si>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</si>
  <si>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</si>
  <si>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</si>
  <si>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</si>
  <si>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</si>
  <si>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</si>
  <si>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</si>
  <si>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</si>
  <si>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</si>
  <si>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</si>
  <si>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</si>
  <si>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</si>
  <si>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</si>
  <si>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</si>
  <si>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</si>
  <si>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</si>
  <si>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</si>
  <si>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</si>
  <si>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</si>
  <si>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</si>
  <si>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</si>
  <si>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</si>
  <si>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</si>
  <si>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</si>
  <si>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</si>
  <si>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</si>
  <si>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</si>
  <si>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</si>
  <si>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</si>
  <si>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</si>
  <si>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</si>
  <si>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</si>
  <si>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</si>
  <si>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</si>
  <si>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</si>
  <si>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</si>
  <si>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</si>
  <si>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</si>
  <si>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</si>
  <si>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</si>
  <si>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</si>
  <si>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</si>
  <si>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</si>
  <si>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</si>
  <si>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</si>
  <si>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</si>
  <si>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</si>
  <si>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</si>
  <si>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</si>
  <si>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</si>
  <si>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</si>
  <si>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</si>
  <si>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</si>
  <si>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</si>
  <si>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</si>
  <si>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</si>
  <si>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</si>
  <si>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</si>
  <si>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</si>
  <si>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</si>
  <si>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</si>
  <si>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</si>
  <si>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</si>
  <si>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</si>
  <si>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</si>
  <si>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</si>
  <si>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</si>
  <si>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</si>
  <si>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</si>
  <si>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</si>
  <si>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</si>
  <si>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</si>
  <si>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</si>
  <si>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</si>
  <si>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</si>
  <si>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</si>
  <si>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</si>
  <si>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</si>
  <si>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</si>
  <si>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</si>
  <si>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</si>
  <si>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</si>
  <si>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</si>
  <si>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</si>
  <si>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</si>
  <si>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</si>
  <si>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</si>
  <si>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</si>
  <si>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</si>
  <si>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</si>
  <si>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</si>
  <si>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</si>
  <si>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</si>
  <si>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</si>
  <si>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</si>
  <si>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</si>
  <si>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</si>
  <si>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</si>
  <si>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</si>
  <si>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</si>
  <si>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</si>
  <si>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</si>
  <si>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</si>
  <si>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</si>
  <si>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</si>
  <si>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</si>
  <si>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</si>
  <si>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</si>
  <si>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</si>
  <si>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</si>
  <si>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</si>
  <si>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</si>
  <si>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</si>
  <si>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</si>
  <si>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</si>
  <si>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</si>
  <si>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</si>
  <si>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</si>
  <si>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</si>
  <si>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</si>
  <si>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</si>
  <si>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</si>
  <si>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</si>
  <si>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</si>
  <si>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</si>
  <si>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</si>
  <si>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</si>
  <si>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</si>
  <si>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</si>
  <si>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</si>
  <si>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</si>
  <si>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</si>
  <si>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</si>
  <si>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</si>
  <si>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</si>
  <si>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</si>
  <si>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</si>
  <si>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</si>
  <si>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</si>
  <si>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</si>
  <si>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</si>
  <si>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</si>
  <si>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</si>
  <si>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</si>
  <si>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</si>
  <si>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</si>
  <si>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</si>
  <si>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</si>
  <si>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</si>
  <si>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</si>
  <si>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</si>
  <si>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</si>
  <si>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</si>
  <si>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</si>
  <si>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</si>
  <si>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</si>
  <si>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</si>
  <si>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</si>
  <si>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</si>
  <si>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</si>
  <si>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</si>
  <si>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</si>
  <si>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</si>
  <si>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</si>
  <si>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</si>
  <si>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</si>
  <si>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</si>
  <si>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</si>
  <si>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</si>
  <si>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</si>
  <si>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</si>
  <si>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</si>
  <si>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</si>
  <si>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</si>
  <si>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</si>
  <si>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</si>
  <si>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</si>
  <si>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</si>
  <si>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</si>
  <si>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</si>
  <si>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</si>
  <si>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</si>
  <si>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</si>
  <si>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</si>
  <si>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</si>
  <si>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</si>
  <si>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</si>
  <si>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</si>
  <si>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</si>
  <si>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</si>
  <si>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</si>
  <si>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</si>
  <si>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</si>
  <si>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</si>
  <si>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</si>
  <si>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</si>
  <si>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</si>
  <si>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</si>
  <si>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</si>
  <si>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</si>
  <si>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</si>
  <si>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</si>
  <si>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</si>
  <si>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</si>
  <si>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</si>
  <si>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</si>
  <si>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</si>
  <si>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</si>
  <si>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</si>
  <si>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</si>
  <si>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</si>
  <si>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</si>
  <si>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</si>
  <si>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</si>
  <si>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</si>
  <si>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</si>
  <si>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</si>
  <si>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</si>
  <si>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</si>
  <si>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</si>
  <si>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</si>
  <si>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</si>
  <si>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</si>
  <si>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</si>
  <si>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</si>
  <si>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</si>
  <si>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</si>
  <si>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</si>
  <si>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</si>
  <si>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</si>
  <si>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</si>
  <si>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</si>
  <si>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</si>
  <si>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</si>
  <si>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</si>
  <si>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</si>
  <si>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</si>
  <si>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</si>
  <si>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</si>
  <si>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</si>
  <si>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</si>
  <si>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</si>
  <si>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</si>
  <si>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</si>
  <si>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</si>
  <si>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</si>
  <si>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</si>
  <si>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</si>
  <si>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</si>
  <si>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</si>
  <si>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</si>
  <si>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</si>
  <si>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</si>
  <si>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</si>
  <si>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</si>
  <si>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</si>
  <si>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</si>
  <si>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</si>
  <si>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</si>
  <si>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</si>
  <si>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</si>
  <si>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</si>
  <si>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</si>
  <si>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</si>
  <si>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</si>
  <si>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</si>
  <si>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</si>
  <si>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</si>
  <si>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</si>
  <si>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</si>
  <si>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</si>
  <si>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</si>
  <si>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</si>
  <si>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</si>
  <si>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</si>
  <si>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</si>
  <si>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</si>
  <si>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</si>
  <si>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</si>
  <si>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</si>
  <si>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</si>
  <si>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</si>
  <si>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</si>
  <si>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</si>
  <si>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</si>
  <si>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</si>
  <si>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</si>
  <si>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</si>
  <si>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</si>
  <si>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</si>
  <si>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</si>
  <si>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</si>
  <si>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</si>
  <si>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</si>
  <si>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</si>
  <si>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</si>
  <si>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</si>
  <si>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</si>
  <si>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</si>
  <si>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</si>
  <si>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</si>
  <si>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</si>
  <si>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</si>
  <si>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</si>
  <si>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</si>
  <si>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</si>
  <si>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</si>
  <si>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</si>
  <si>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</si>
  <si>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</si>
  <si>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</si>
  <si>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</si>
  <si>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</si>
  <si>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</si>
  <si>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</si>
  <si>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</si>
  <si>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</si>
  <si>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</si>
  <si>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</si>
  <si>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</si>
  <si>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</si>
  <si>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</si>
  <si>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</si>
  <si>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</si>
  <si>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</si>
  <si>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</si>
  <si>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</si>
  <si>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</si>
  <si>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</si>
  <si>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</si>
  <si>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</si>
  <si>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</si>
  <si>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</si>
  <si>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</si>
  <si>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</si>
  <si>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</si>
  <si>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</si>
  <si>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</si>
  <si>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</si>
  <si>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</si>
  <si>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</si>
  <si>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</si>
  <si>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</si>
  <si>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</si>
  <si>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</si>
  <si>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</si>
  <si>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</si>
  <si>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</si>
  <si>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</si>
  <si>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</si>
  <si>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</si>
  <si>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</si>
  <si>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</si>
  <si>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</si>
  <si>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</si>
  <si>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</si>
  <si>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</si>
  <si>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</si>
  <si>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</si>
  <si>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</si>
  <si>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</si>
  <si>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</si>
  <si>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</si>
  <si>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</si>
  <si>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</si>
  <si>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</si>
  <si>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</si>
  <si>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</si>
  <si>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</si>
  <si>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</si>
  <si>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</si>
  <si>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</si>
  <si>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</si>
  <si>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</si>
  <si>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</si>
  <si>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</si>
  <si>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</si>
  <si>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</si>
  <si>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</si>
  <si>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</si>
  <si>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</si>
  <si>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</si>
  <si>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</si>
  <si>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</si>
  <si>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</si>
  <si>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</si>
  <si>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</si>
  <si>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</si>
  <si>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</si>
  <si>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</si>
  <si>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</si>
  <si>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</si>
  <si>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</si>
  <si>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</si>
  <si>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</si>
  <si>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</si>
  <si>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</si>
  <si>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</si>
  <si>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</si>
  <si>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</si>
  <si>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</si>
  <si>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</si>
  <si>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</si>
  <si>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</si>
  <si>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</si>
  <si>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</si>
  <si>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</si>
  <si>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</si>
  <si>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</si>
  <si>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</si>
  <si>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</si>
  <si>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</si>
  <si>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</si>
  <si>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</si>
  <si>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</si>
  <si>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</si>
  <si>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</si>
  <si>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</si>
  <si>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</si>
  <si>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</si>
  <si>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</si>
  <si>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</si>
  <si>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</si>
  <si>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</si>
  <si>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</si>
  <si>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</si>
  <si>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</si>
  <si>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</si>
  <si>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</si>
  <si>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</si>
  <si>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</si>
  <si>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</si>
  <si>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</si>
  <si>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</si>
  <si>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</si>
  <si>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</si>
  <si>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</si>
  <si>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</si>
  <si>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</si>
  <si>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</si>
  <si>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</si>
  <si>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</si>
  <si>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</si>
  <si>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</si>
  <si>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</si>
  <si>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</si>
  <si>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</si>
  <si>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</si>
  <si>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</si>
  <si>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</si>
  <si>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</si>
  <si>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</si>
  <si>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</si>
  <si>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</si>
  <si>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</si>
  <si>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</si>
  <si>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</si>
  <si>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</si>
  <si>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</si>
  <si>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</si>
  <si>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</si>
  <si>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</si>
  <si>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</si>
  <si>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</si>
  <si>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</si>
  <si>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</si>
  <si>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</si>
  <si>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</si>
  <si>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</si>
  <si>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</si>
  <si>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</si>
  <si>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</si>
  <si>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</si>
  <si>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</si>
  <si>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</si>
  <si>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</si>
  <si>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</si>
  <si>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</si>
  <si>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</si>
  <si>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</si>
  <si>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</si>
  <si>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</si>
  <si>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</si>
  <si>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</si>
  <si>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</si>
  <si>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</si>
  <si>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</si>
  <si>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</si>
  <si>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</si>
  <si>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</si>
  <si>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</si>
  <si>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</si>
  <si>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</si>
  <si>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</si>
  <si>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</si>
  <si>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</si>
  <si>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</si>
  <si>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</si>
  <si>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</si>
  <si>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</si>
  <si>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</si>
  <si>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</si>
  <si>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</si>
  <si>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</si>
  <si>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</si>
  <si>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</si>
  <si>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</si>
  <si>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</si>
  <si>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</si>
  <si>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</si>
  <si>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</si>
  <si>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</si>
  <si>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</si>
  <si>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</si>
  <si>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</si>
  <si>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</si>
  <si>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</si>
  <si>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</si>
  <si>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</si>
  <si>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</si>
  <si>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</si>
  <si>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</si>
  <si>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</si>
  <si>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</si>
  <si>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</si>
  <si>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</si>
  <si>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</si>
  <si>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</si>
  <si>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</si>
  <si>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</si>
  <si>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</si>
  <si>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</si>
  <si>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</si>
  <si>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</si>
  <si>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</si>
  <si>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</si>
  <si>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</si>
  <si>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</si>
  <si>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</si>
  <si>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</si>
  <si>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</si>
  <si>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</si>
  <si>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</si>
  <si>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</si>
  <si>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</si>
  <si>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</si>
  <si>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</si>
  <si>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</si>
  <si>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</si>
  <si>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</si>
  <si>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</si>
  <si>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</si>
  <si>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</si>
  <si>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</si>
  <si>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</si>
  <si>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</si>
  <si>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</si>
  <si>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</si>
  <si>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</si>
  <si>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</si>
  <si>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</si>
  <si>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</si>
  <si>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</si>
  <si>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</si>
  <si>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</si>
  <si>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</si>
  <si>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</si>
  <si>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</si>
  <si>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</si>
  <si>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</si>
  <si>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</si>
  <si>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</si>
  <si>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</si>
  <si>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</si>
  <si>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</si>
  <si>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</si>
  <si>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</si>
  <si>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</si>
  <si>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</si>
  <si>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</si>
  <si>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</si>
  <si>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</si>
  <si>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</si>
  <si>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</si>
  <si>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</si>
  <si>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</si>
  <si>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</si>
  <si>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</si>
  <si>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</si>
  <si>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</si>
  <si>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</si>
  <si>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</si>
  <si>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</si>
  <si>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</si>
  <si>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</si>
  <si>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</si>
  <si>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</si>
  <si>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</si>
  <si>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</si>
  <si>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</si>
  <si>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</si>
  <si>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</si>
  <si>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</si>
  <si>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</si>
  <si>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</si>
  <si>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</si>
  <si>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</si>
  <si>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</si>
  <si>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</si>
  <si>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</si>
  <si>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</si>
  <si>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</si>
  <si>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</si>
  <si>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</si>
  <si>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</si>
  <si>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</si>
  <si>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</si>
  <si>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</si>
  <si>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</si>
  <si>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</si>
  <si>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</si>
  <si>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</si>
  <si>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</si>
  <si>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</si>
  <si>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</si>
  <si>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</si>
  <si>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</si>
  <si>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</si>
  <si>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</si>
  <si>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</si>
  <si>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</si>
  <si>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</si>
  <si>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</si>
  <si>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</si>
  <si>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</si>
  <si>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</si>
  <si>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</si>
  <si>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</si>
  <si>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</si>
  <si>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</si>
  <si>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</si>
  <si>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</si>
  <si>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</si>
  <si>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</si>
  <si>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</si>
  <si>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</si>
  <si>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</si>
  <si>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</si>
  <si>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</si>
  <si>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</si>
  <si>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</si>
  <si>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</si>
  <si>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</si>
  <si>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</si>
  <si>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</si>
  <si>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</si>
  <si>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</si>
  <si>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</si>
  <si>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</si>
  <si>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</si>
  <si>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</si>
  <si>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</si>
  <si>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</si>
  <si>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</si>
  <si>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</si>
  <si>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</si>
  <si>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</si>
  <si>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</si>
  <si>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</si>
  <si>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</si>
  <si>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</si>
  <si>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</si>
  <si>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</si>
  <si>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</si>
  <si>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</si>
  <si>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</si>
  <si>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</si>
  <si>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</si>
  <si>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</si>
  <si>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</si>
  <si>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</si>
  <si>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</si>
  <si>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</si>
  <si>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</si>
  <si>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</si>
  <si>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</si>
  <si>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</si>
  <si>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</si>
  <si>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</si>
  <si>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</si>
  <si>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</si>
  <si>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</si>
  <si>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</si>
  <si>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</si>
  <si>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</si>
  <si>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</si>
  <si>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</si>
  <si>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</si>
  <si>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</si>
  <si>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</si>
  <si>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</si>
  <si>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</si>
  <si>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</si>
  <si>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</si>
  <si>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</si>
  <si>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</si>
  <si>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</si>
  <si>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</si>
  <si>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</si>
  <si>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</si>
  <si>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</si>
  <si>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</si>
  <si>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</si>
  <si>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</si>
  <si>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</si>
  <si>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</si>
  <si>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</si>
  <si>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</si>
  <si>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</si>
  <si>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</si>
  <si>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</si>
  <si>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</si>
  <si>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</si>
  <si>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</si>
  <si>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</si>
  <si>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</si>
  <si>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</si>
  <si>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</si>
  <si>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</si>
  <si>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</si>
  <si>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</si>
  <si>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</si>
  <si>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</si>
  <si>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</si>
  <si>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</si>
  <si>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</si>
  <si>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</si>
  <si>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</si>
  <si>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</si>
  <si>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</si>
  <si>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</si>
  <si>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</si>
  <si>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</si>
  <si>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</si>
  <si>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</si>
  <si>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</si>
  <si>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</si>
  <si>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</si>
  <si>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</si>
  <si>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</si>
  <si>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</si>
  <si>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</si>
  <si>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</si>
  <si>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</si>
  <si>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</si>
  <si>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</si>
  <si>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</si>
  <si>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</si>
  <si>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</si>
  <si>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</si>
  <si>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</si>
  <si>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</si>
  <si>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</si>
  <si>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</si>
  <si>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</si>
  <si>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</si>
  <si>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</si>
  <si>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</si>
  <si>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</si>
  <si>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</si>
  <si>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</si>
  <si>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</si>
  <si>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</si>
  <si>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</si>
  <si>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</si>
  <si>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</si>
  <si>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</si>
  <si>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</si>
  <si>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</si>
  <si>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</si>
  <si>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</si>
  <si>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</si>
  <si>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</si>
  <si>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</si>
  <si>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</si>
  <si>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</si>
  <si>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</si>
  <si>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</si>
  <si>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</si>
  <si>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</si>
  <si>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</si>
  <si>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</si>
  <si>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</si>
  <si>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</si>
  <si>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</si>
  <si>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</si>
  <si>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</si>
  <si>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</si>
  <si>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</si>
  <si>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</si>
  <si>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</si>
  <si>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</si>
  <si>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</si>
  <si>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</si>
  <si>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</si>
  <si>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</si>
  <si>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</si>
  <si>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</si>
  <si>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</si>
  <si>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</si>
  <si>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</si>
  <si>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</si>
  <si>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</si>
  <si>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</si>
  <si>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</si>
  <si>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</si>
  <si>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</si>
  <si>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</si>
  <si>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</si>
  <si>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</si>
  <si>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</si>
  <si>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</si>
  <si>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</si>
  <si>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</si>
  <si>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</si>
  <si>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</si>
  <si>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</si>
  <si>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</si>
  <si>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</si>
  <si>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</si>
  <si>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</si>
  <si>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</si>
  <si>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</si>
  <si>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</si>
  <si>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</si>
  <si>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</si>
  <si>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</si>
  <si>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</si>
  <si>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</si>
  <si>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</si>
  <si>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</si>
  <si>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</si>
  <si>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</si>
  <si>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</si>
  <si>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</si>
  <si>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</si>
  <si>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</si>
  <si>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</si>
  <si>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</si>
  <si>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</si>
  <si>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</si>
  <si>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</si>
  <si>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</si>
  <si>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</si>
  <si>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</si>
  <si>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</si>
  <si>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</si>
  <si>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</si>
  <si>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</si>
  <si>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</si>
  <si>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</si>
  <si>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</si>
  <si>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</si>
  <si>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</si>
  <si>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</si>
  <si>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</si>
  <si>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</si>
  <si>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</si>
  <si>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</si>
  <si>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</si>
  <si>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</si>
  <si>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</si>
  <si>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</si>
  <si>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</si>
  <si>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</si>
  <si>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</si>
  <si>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</si>
  <si>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</si>
  <si>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</si>
  <si>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</si>
  <si>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</si>
  <si>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</si>
  <si>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</si>
  <si>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</si>
  <si>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</si>
  <si>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</si>
  <si>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</si>
  <si>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</si>
  <si>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</si>
  <si>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</si>
  <si>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</si>
  <si>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</si>
  <si>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</si>
  <si>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</si>
  <si>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</si>
  <si>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</si>
  <si>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</si>
  <si>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</si>
  <si>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</si>
  <si>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</si>
  <si>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</si>
  <si>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</si>
  <si>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</si>
  <si>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</si>
  <si>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</si>
  <si>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</si>
  <si>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</si>
  <si>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</si>
  <si>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</si>
  <si>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</si>
  <si>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</si>
  <si>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</si>
  <si>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</si>
  <si>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</si>
  <si>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</si>
  <si>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</si>
  <si>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</si>
  <si>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</si>
  <si>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</si>
  <si>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</si>
  <si>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</si>
  <si>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</si>
  <si>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</si>
  <si>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</si>
  <si>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</si>
  <si>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</si>
  <si>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</si>
  <si>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</si>
  <si>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</si>
  <si>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</si>
  <si>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</si>
  <si>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</si>
  <si>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</si>
  <si>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</si>
  <si>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</si>
  <si>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</si>
  <si>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</si>
  <si>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</si>
  <si>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</si>
  <si>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</si>
  <si>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</si>
  <si>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</si>
  <si>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</si>
  <si>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</si>
  <si>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</si>
  <si>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</si>
  <si>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</si>
  <si>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</si>
  <si>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</si>
  <si>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</si>
  <si>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</si>
  <si>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</si>
  <si>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</si>
  <si>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</si>
  <si>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</si>
  <si>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</si>
  <si>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</si>
  <si>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</si>
  <si>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</si>
  <si>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</si>
  <si>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</si>
  <si>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</si>
  <si>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</si>
  <si>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</si>
  <si>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</si>
  <si>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</si>
  <si>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</si>
  <si>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</si>
  <si>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</si>
  <si>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</si>
  <si>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</si>
  <si>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</si>
  <si>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</si>
  <si>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</si>
  <si>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</si>
  <si>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</si>
  <si>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</si>
  <si>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</si>
  <si>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</si>
  <si>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</si>
  <si>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</si>
  <si>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</si>
  <si>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</si>
  <si>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</si>
  <si>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</si>
  <si>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</si>
  <si>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</si>
  <si>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</si>
  <si>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</si>
  <si>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</si>
  <si>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</si>
  <si>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</si>
  <si>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</si>
  <si>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</si>
  <si>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</si>
  <si>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</si>
  <si>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</si>
  <si>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</si>
  <si>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</si>
  <si>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</si>
  <si>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</si>
  <si>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</si>
  <si>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</si>
  <si>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</si>
  <si>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</si>
  <si>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</si>
  <si>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</si>
  <si>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</si>
  <si>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</si>
  <si>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</si>
  <si>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</si>
  <si>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</si>
  <si>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</si>
  <si>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</si>
  <si>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</si>
  <si>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</si>
  <si>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</si>
  <si>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</si>
  <si>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</si>
  <si>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</si>
  <si>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</si>
  <si>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</si>
  <si>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</si>
  <si>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</si>
  <si>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</si>
  <si>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</si>
  <si>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</si>
  <si>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</si>
  <si>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</si>
  <si>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</si>
  <si>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</si>
  <si>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</si>
  <si>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</si>
  <si>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</si>
  <si>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</si>
  <si>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</si>
  <si>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</si>
  <si>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</si>
  <si>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</si>
  <si>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</si>
  <si>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</si>
  <si>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</si>
  <si>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</si>
  <si>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</si>
  <si>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</si>
  <si>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</si>
  <si>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</si>
  <si>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</si>
  <si>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</si>
  <si>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</si>
  <si>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</si>
  <si>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</si>
  <si>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</si>
  <si>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</si>
  <si>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</si>
  <si>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</si>
  <si>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</si>
  <si>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</si>
  <si>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</si>
  <si>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</si>
  <si>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</si>
  <si>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</si>
  <si>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</si>
  <si>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</si>
  <si>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</si>
  <si>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</si>
  <si>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</si>
  <si>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</si>
  <si>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</si>
  <si>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</si>
  <si>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</si>
  <si>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</si>
  <si>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</si>
  <si>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</si>
  <si>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</si>
  <si>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</si>
  <si>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</si>
  <si>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</si>
  <si>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</si>
  <si>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</si>
  <si>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</si>
  <si>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</si>
  <si>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</si>
  <si>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</si>
  <si>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</si>
  <si>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</si>
  <si>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</si>
  <si>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</si>
  <si>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</si>
  <si>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</si>
  <si>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</si>
  <si>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</si>
  <si>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</si>
  <si>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</si>
  <si>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</si>
  <si>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</si>
  <si>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</si>
  <si>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</si>
  <si>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</si>
  <si>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</si>
  <si>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</si>
  <si>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</si>
  <si>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</si>
  <si>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</si>
  <si>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</si>
  <si>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</si>
  <si>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</si>
  <si>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</si>
  <si>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</si>
  <si>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</si>
  <si>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</si>
  <si>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</si>
  <si>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</si>
  <si>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</si>
  <si>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</si>
  <si>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</si>
  <si>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</si>
  <si>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</si>
  <si>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</si>
  <si>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</si>
  <si>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</si>
  <si>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</si>
  <si>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</si>
  <si>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</si>
  <si>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</si>
  <si>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</si>
  <si>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</si>
  <si>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</si>
  <si>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</si>
  <si>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</si>
  <si>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</si>
  <si>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</si>
  <si>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</si>
  <si>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</si>
  <si>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</si>
  <si>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</si>
  <si>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</si>
  <si>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</si>
  <si>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</si>
  <si>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</si>
  <si>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</si>
  <si>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</si>
  <si>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</si>
  <si>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</si>
  <si>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</si>
  <si>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</si>
  <si>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</si>
  <si>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</si>
  <si>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</si>
  <si>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</si>
  <si>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</si>
  <si>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</si>
  <si>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</si>
  <si>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</si>
  <si>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</si>
  <si>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</si>
  <si>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</si>
  <si>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</si>
  <si>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</si>
  <si>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</si>
  <si>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</si>
  <si>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</si>
  <si>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</si>
  <si>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</si>
  <si>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</si>
  <si>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</si>
  <si>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</si>
  <si>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</si>
  <si>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</si>
  <si>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</si>
  <si>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</si>
  <si>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</si>
  <si>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</si>
  <si>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</si>
  <si>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</si>
  <si>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</si>
  <si>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</si>
  <si>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</si>
  <si>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</si>
  <si>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</si>
  <si>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</si>
  <si>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</si>
  <si>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</si>
  <si>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</si>
  <si>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</si>
  <si>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</si>
  <si>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</si>
  <si>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</si>
  <si>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</si>
  <si>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</si>
  <si>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</si>
  <si>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</si>
  <si>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</si>
  <si>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</si>
  <si>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</si>
  <si>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</si>
  <si>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</si>
  <si>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</si>
  <si>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</si>
  <si>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</si>
  <si>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</si>
  <si>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</si>
  <si>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</si>
  <si>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</si>
  <si>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</si>
  <si>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</si>
  <si>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</si>
  <si>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</si>
  <si>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</si>
  <si>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</si>
  <si>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</si>
  <si>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</si>
  <si>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</si>
  <si>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</si>
  <si>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</si>
  <si>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</si>
  <si>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</si>
  <si>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</si>
  <si>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</si>
  <si>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</si>
  <si>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</si>
  <si>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</si>
  <si>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</si>
  <si>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</si>
  <si>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</si>
  <si>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</si>
  <si>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</si>
  <si>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</si>
  <si>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</si>
  <si>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</si>
  <si>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</si>
  <si>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</si>
  <si>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</si>
  <si>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</si>
  <si>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</si>
  <si>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</si>
  <si>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</si>
  <si>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</si>
  <si>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</si>
  <si>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</si>
  <si>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</si>
  <si>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</si>
  <si>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</si>
  <si>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</si>
  <si>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</si>
  <si>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</si>
  <si>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</si>
  <si>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</si>
  <si>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</si>
  <si>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</si>
  <si>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</si>
  <si>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</si>
  <si>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</si>
  <si>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</si>
  <si>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</si>
  <si>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</si>
  <si>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</si>
  <si>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</si>
  <si>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</si>
  <si>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</si>
  <si>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</si>
  <si>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</si>
  <si>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</si>
  <si>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</si>
  <si>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</si>
  <si>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</si>
  <si>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</si>
  <si>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</si>
  <si>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</si>
  <si>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</si>
  <si>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</si>
  <si>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</si>
  <si>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</si>
  <si>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</si>
  <si>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</si>
  <si>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</si>
  <si>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</si>
  <si>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</si>
  <si>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</si>
  <si>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</si>
  <si>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</si>
  <si>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</si>
  <si>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</si>
  <si>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</si>
  <si>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</si>
  <si>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</si>
  <si>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</si>
  <si>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</si>
  <si>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</si>
  <si>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</si>
  <si>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</si>
  <si>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</si>
  <si>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</si>
  <si>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</si>
  <si>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</si>
  <si>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</si>
  <si>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</si>
  <si>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</si>
  <si>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</si>
  <si>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</si>
  <si>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</si>
  <si>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</si>
  <si>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</si>
  <si>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</si>
  <si>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</si>
  <si>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</si>
  <si>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</si>
  <si>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</si>
  <si>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</si>
  <si>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</si>
  <si>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</si>
  <si>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</si>
  <si>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</si>
  <si>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</si>
  <si>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</si>
  <si>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</si>
  <si>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</si>
  <si>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</si>
  <si>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</si>
  <si>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</si>
  <si>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</si>
  <si>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</si>
  <si>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</si>
  <si>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</si>
  <si>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</si>
  <si>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</si>
  <si>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</si>
  <si>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</si>
  <si>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</si>
  <si>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</si>
  <si>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</si>
  <si>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</si>
  <si>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</si>
  <si>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</si>
  <si>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</si>
  <si>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</si>
  <si>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</si>
  <si>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</si>
  <si>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</si>
  <si>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</si>
  <si>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</si>
  <si>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</si>
  <si>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</si>
  <si>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</si>
  <si>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</si>
  <si>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</si>
  <si>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</si>
  <si>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</si>
  <si>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</si>
  <si>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</si>
  <si>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</si>
  <si>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</si>
  <si>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</si>
  <si>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</si>
  <si>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</si>
  <si>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</si>
  <si>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</si>
  <si>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</si>
  <si>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</si>
  <si>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</si>
  <si>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</si>
  <si>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</si>
  <si>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</si>
  <si>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</si>
  <si>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</si>
  <si>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</si>
  <si>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</si>
  <si>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</si>
  <si>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</si>
  <si>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</si>
  <si>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</si>
  <si>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</si>
  <si>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</si>
  <si>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</si>
  <si>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</si>
  <si>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</si>
  <si>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</si>
  <si>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</si>
  <si>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</si>
  <si>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</si>
  <si>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</si>
  <si>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</si>
  <si>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</si>
  <si>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</si>
  <si>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</si>
  <si>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</si>
  <si>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</si>
  <si>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</si>
  <si>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</si>
  <si>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</si>
  <si>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</si>
  <si>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</si>
  <si>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</si>
  <si>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</si>
  <si>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</si>
  <si>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</si>
  <si>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</si>
  <si>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</si>
  <si>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</si>
  <si>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</si>
  <si>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</si>
  <si>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</si>
  <si>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</si>
  <si>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</si>
  <si>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</si>
  <si>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</si>
  <si>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</si>
  <si>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</si>
  <si>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</si>
  <si>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</si>
  <si>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</si>
  <si>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</si>
  <si>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</si>
  <si>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</si>
  <si>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</si>
  <si>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</si>
  <si>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</si>
  <si>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</si>
  <si>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</si>
  <si>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</si>
  <si>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</si>
  <si>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</si>
  <si>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</si>
  <si>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</si>
  <si>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</si>
  <si>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</si>
  <si>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</si>
  <si>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</si>
  <si>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</si>
  <si>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</si>
  <si>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</si>
  <si>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</si>
  <si>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</si>
  <si>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</si>
  <si>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</si>
  <si>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</si>
  <si>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</si>
  <si>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</si>
  <si>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</si>
  <si>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</si>
  <si>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</si>
  <si>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</si>
  <si>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</si>
  <si>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</si>
  <si>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</si>
  <si>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</si>
  <si>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</si>
  <si>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</si>
  <si>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</si>
  <si>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</si>
  <si>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</si>
  <si>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</si>
  <si>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</si>
  <si>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</si>
  <si>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</si>
  <si>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</si>
  <si>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</si>
  <si>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</si>
  <si>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</si>
  <si>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</si>
  <si>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</si>
  <si>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</si>
  <si>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</si>
  <si>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</si>
  <si>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</si>
  <si>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</si>
  <si>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</si>
  <si>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</si>
  <si>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</si>
  <si>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</si>
  <si>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</si>
  <si>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</si>
  <si>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</si>
  <si>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</si>
  <si>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</si>
  <si>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</si>
  <si>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</si>
  <si>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</si>
  <si>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</si>
  <si>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</si>
  <si>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</si>
  <si>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</si>
  <si>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</si>
  <si>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</si>
  <si>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</si>
  <si>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</si>
  <si>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</si>
  <si>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</si>
  <si>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</si>
  <si>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</si>
  <si>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</si>
  <si>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</si>
  <si>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</si>
  <si>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</si>
  <si>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</si>
  <si>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</si>
  <si>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</si>
  <si>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</si>
  <si>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</si>
  <si>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</si>
  <si>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</si>
  <si>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</si>
  <si>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</si>
  <si>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</si>
  <si>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</si>
  <si>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</si>
  <si>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</si>
  <si>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</si>
  <si>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</si>
  <si>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</si>
  <si>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</si>
  <si>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</si>
  <si>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</si>
  <si>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</si>
  <si>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</si>
  <si>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</si>
  <si>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</si>
  <si>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</si>
  <si>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</si>
  <si>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</si>
  <si>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</si>
  <si>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</si>
  <si>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</si>
  <si>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</si>
  <si>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</si>
  <si>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</si>
  <si>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</si>
  <si>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</si>
  <si>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</si>
  <si>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</si>
  <si>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</si>
  <si>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</si>
  <si>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</si>
  <si>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</si>
  <si>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</si>
  <si>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</si>
  <si>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</si>
  <si>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</si>
  <si>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</si>
  <si>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</si>
  <si>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</si>
  <si>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</si>
  <si>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</si>
  <si>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</si>
  <si>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</si>
  <si>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</si>
  <si>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</si>
  <si>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</si>
  <si>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</si>
  <si>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</si>
  <si>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</si>
  <si>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</si>
  <si>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</si>
  <si>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</si>
  <si>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</si>
  <si>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</si>
  <si>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</si>
  <si>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</si>
  <si>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</si>
  <si>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</si>
  <si>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</si>
  <si>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</si>
  <si>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</si>
  <si>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</si>
  <si>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</si>
  <si>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</si>
  <si>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</si>
  <si>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</si>
  <si>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</si>
  <si>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</si>
  <si>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</si>
  <si>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</si>
  <si>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</si>
  <si>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</si>
  <si>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</si>
  <si>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</si>
  <si>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</si>
  <si>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</si>
  <si>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</si>
  <si>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</si>
  <si>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</si>
  <si>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</si>
  <si>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</si>
  <si>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</si>
  <si>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</si>
  <si>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</si>
  <si>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</si>
  <si>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</si>
  <si>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</si>
  <si>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</si>
  <si>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</si>
  <si>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</si>
  <si>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</si>
  <si>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</si>
  <si>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</si>
  <si>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</si>
  <si>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</si>
  <si>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</si>
  <si>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</si>
  <si>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</si>
  <si>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</si>
  <si>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</si>
  <si>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</si>
  <si>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</si>
  <si>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</si>
  <si>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</si>
  <si>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</si>
  <si>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</si>
  <si>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</si>
  <si>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</si>
  <si>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</si>
  <si>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</si>
  <si>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</si>
  <si>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</si>
  <si>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</si>
  <si>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</si>
  <si>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</si>
  <si>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</si>
  <si>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</si>
  <si>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</si>
  <si>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</si>
  <si>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</si>
  <si>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</si>
  <si>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</si>
  <si>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</si>
  <si>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</si>
  <si>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</si>
  <si>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</si>
  <si>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</si>
  <si>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</si>
  <si>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</si>
  <si>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</si>
  <si>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</si>
  <si>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</si>
  <si>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</si>
  <si>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</si>
  <si>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</si>
  <si>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</si>
  <si>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</si>
  <si>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</si>
  <si>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</si>
  <si>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</si>
  <si>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</si>
  <si>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</si>
  <si>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</si>
  <si>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</si>
  <si>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</si>
  <si>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</si>
  <si>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</si>
  <si>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</si>
  <si>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</si>
  <si>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</si>
  <si>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</si>
  <si>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</si>
  <si>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</si>
  <si>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</si>
  <si>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</si>
  <si>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</si>
  <si>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</si>
  <si>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</si>
  <si>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</si>
  <si>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</si>
  <si>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</si>
  <si>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</si>
  <si>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</si>
  <si>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</si>
  <si>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</si>
  <si>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</si>
  <si>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</si>
  <si>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</si>
  <si>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</si>
  <si>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</si>
  <si>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</si>
  <si>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</si>
  <si>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</si>
  <si>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</si>
  <si>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</si>
  <si>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</si>
  <si>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</si>
  <si>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</si>
  <si>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</si>
  <si>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</si>
  <si>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</si>
  <si>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</si>
  <si>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</si>
  <si>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</si>
  <si>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</si>
  <si>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</si>
  <si>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</si>
  <si>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</si>
  <si>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</si>
  <si>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</si>
  <si>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</si>
  <si>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</si>
  <si>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</si>
  <si>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</si>
  <si>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</si>
  <si>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</si>
  <si>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</si>
  <si>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</si>
  <si>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</si>
  <si>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</si>
  <si>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</si>
  <si>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</si>
  <si>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</si>
  <si>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</si>
  <si>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</si>
  <si>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</si>
  <si>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</si>
  <si>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</si>
  <si>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</si>
  <si>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</si>
  <si>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</si>
  <si>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</si>
  <si>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</si>
  <si>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</si>
  <si>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</si>
  <si>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</si>
  <si>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</si>
  <si>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</si>
  <si>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</si>
  <si>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</si>
  <si>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</si>
  <si>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</si>
  <si>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</si>
  <si>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</si>
  <si>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</si>
  <si>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</si>
  <si>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</si>
  <si>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</si>
  <si>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</si>
  <si>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</si>
  <si>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</si>
  <si>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</si>
  <si>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</si>
  <si>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</si>
  <si>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</si>
  <si>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</si>
  <si>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</si>
  <si>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</si>
  <si>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</si>
  <si>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</si>
  <si>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</si>
  <si>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</si>
  <si>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</si>
  <si>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</si>
  <si>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</si>
  <si>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</si>
  <si>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</si>
  <si>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</si>
  <si>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</si>
  <si>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</si>
  <si>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</si>
  <si>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</si>
  <si>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</si>
  <si>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</si>
  <si>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</si>
  <si>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</si>
  <si>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</si>
  <si>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</si>
  <si>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</si>
  <si>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</si>
  <si>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</si>
  <si>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</si>
  <si>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</si>
  <si>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</si>
  <si>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</si>
  <si>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</si>
  <si>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</si>
  <si>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</si>
  <si>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</si>
  <si>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</si>
  <si>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</si>
  <si>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</si>
  <si>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</si>
  <si>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</si>
  <si>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</si>
  <si>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</si>
  <si>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</si>
  <si>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</si>
  <si>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</si>
  <si>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</si>
  <si>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</si>
  <si>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</si>
  <si>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</si>
  <si>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</si>
  <si>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</si>
  <si>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</si>
  <si>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</si>
  <si>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</si>
  <si>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</si>
  <si>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</si>
  <si>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</si>
  <si>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</si>
  <si>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</si>
  <si>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</si>
  <si>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</si>
  <si>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</si>
  <si>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</si>
  <si>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</si>
  <si>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</si>
  <si>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</si>
  <si>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</si>
  <si>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</si>
  <si>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</si>
  <si>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</si>
  <si>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</si>
  <si>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</si>
  <si>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</si>
  <si>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</si>
  <si>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</si>
  <si>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</si>
  <si>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</si>
  <si>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</si>
  <si>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</si>
  <si>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</si>
  <si>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</si>
  <si>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</si>
  <si>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</si>
  <si>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</si>
  <si>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</si>
  <si>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</si>
  <si>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</si>
  <si>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</si>
  <si>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</si>
  <si>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</si>
  <si>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</si>
  <si>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</si>
  <si>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</si>
  <si>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</si>
  <si>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</si>
  <si>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</si>
  <si>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</si>
  <si>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</si>
  <si>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</si>
  <si>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</si>
  <si>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</si>
  <si>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</si>
  <si>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</si>
  <si>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</si>
  <si>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</si>
  <si>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</si>
  <si>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</si>
  <si>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</si>
  <si>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</si>
  <si>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</si>
  <si>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</si>
  <si>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</si>
  <si>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</si>
  <si>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</si>
  <si>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</si>
  <si>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</si>
  <si>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</si>
  <si>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</si>
  <si>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</si>
  <si>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</si>
  <si>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</si>
  <si>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</si>
  <si>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</si>
  <si>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</si>
  <si>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</si>
  <si>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</si>
  <si>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</si>
  <si>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</si>
  <si>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</si>
  <si>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</si>
  <si>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</si>
  <si>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</si>
  <si>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</si>
  <si>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</si>
  <si>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</si>
  <si>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</si>
  <si>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</si>
  <si>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</si>
  <si>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</si>
  <si>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</si>
  <si>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</si>
  <si>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</si>
  <si>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</si>
  <si>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</si>
  <si>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</si>
  <si>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</si>
  <si>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</si>
  <si>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</si>
  <si>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</si>
  <si>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</si>
  <si>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</si>
  <si>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</si>
  <si>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</si>
  <si>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</si>
  <si>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</si>
  <si>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</si>
  <si>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</si>
  <si>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</si>
  <si>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</si>
  <si>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</si>
  <si>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</si>
  <si>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</si>
  <si>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</si>
  <si>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</si>
  <si>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</si>
  <si>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</si>
  <si>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</si>
  <si>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</si>
  <si>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</si>
  <si>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</si>
  <si>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</si>
  <si>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</si>
  <si>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</si>
  <si>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</si>
  <si>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</si>
  <si>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</si>
  <si>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</si>
  <si>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</si>
  <si>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</si>
  <si>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</si>
  <si>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</si>
  <si>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</si>
  <si>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</si>
  <si>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</si>
  <si>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</si>
  <si>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</si>
  <si>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</si>
  <si>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</si>
  <si>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</si>
  <si>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</si>
  <si>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</si>
  <si>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</si>
  <si>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</si>
  <si>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</si>
  <si>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</si>
  <si>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</si>
  <si>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</si>
  <si>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</si>
  <si>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</si>
  <si>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</si>
  <si>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</si>
  <si>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</si>
  <si>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</si>
  <si>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</si>
  <si>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</si>
  <si>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</si>
  <si>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</si>
  <si>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</si>
  <si>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</si>
  <si>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</si>
  <si>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</si>
  <si>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</si>
  <si>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</si>
  <si>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</si>
  <si>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</si>
  <si>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</si>
  <si>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</si>
  <si>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</si>
  <si>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</si>
  <si>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</si>
  <si>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</si>
  <si>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</si>
  <si>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</si>
  <si>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</si>
  <si>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</si>
  <si>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</si>
  <si>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</si>
  <si>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</si>
  <si>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</si>
  <si>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</si>
  <si>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</si>
  <si>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</si>
  <si>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</si>
  <si>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</si>
  <si>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</si>
  <si>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</si>
  <si>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</si>
  <si>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</si>
  <si>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</si>
  <si>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</si>
  <si>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</si>
  <si>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</si>
  <si>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</si>
  <si>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</si>
  <si>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</si>
  <si>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</si>
  <si>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</si>
  <si>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</si>
  <si>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</si>
  <si>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</si>
  <si>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</si>
  <si>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</si>
  <si>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</si>
  <si>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</si>
  <si>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</si>
  <si>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</si>
  <si>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</si>
  <si>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</si>
  <si>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</si>
  <si>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</si>
  <si>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</si>
  <si>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</si>
  <si>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</si>
  <si>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</si>
  <si>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</si>
  <si>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</si>
  <si>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</si>
  <si>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</si>
  <si>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</si>
  <si>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</si>
  <si>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</si>
  <si>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</si>
  <si>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</si>
  <si>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</si>
  <si>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</si>
  <si>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</si>
  <si>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</si>
  <si>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</si>
  <si>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</si>
  <si>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</si>
  <si>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</si>
  <si>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</si>
  <si>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</si>
  <si>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</si>
  <si>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</si>
  <si>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</si>
  <si>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</si>
  <si>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</si>
  <si>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</si>
  <si>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</si>
  <si>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</si>
  <si>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</si>
  <si>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</si>
  <si>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</si>
  <si>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</si>
  <si>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</si>
  <si>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</si>
  <si>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</si>
  <si>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</si>
  <si>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</si>
  <si>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</si>
  <si>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</si>
  <si>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</si>
  <si>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</si>
  <si>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</si>
  <si>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</si>
  <si>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</si>
  <si>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</si>
  <si>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</si>
  <si>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</si>
  <si>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</si>
  <si>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</si>
  <si>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</si>
  <si>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</si>
  <si>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</si>
  <si>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</si>
  <si>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</si>
  <si>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</si>
  <si>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</si>
  <si>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</si>
  <si>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</si>
  <si>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</si>
  <si>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</si>
  <si>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</si>
  <si>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</si>
  <si>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</si>
  <si>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</si>
  <si>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</si>
  <si>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</si>
  <si>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</si>
  <si>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</si>
  <si>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</si>
  <si>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</si>
  <si>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</si>
  <si>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</si>
  <si>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</si>
  <si>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</si>
  <si>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</si>
  <si>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</si>
  <si>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</si>
  <si>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</si>
  <si>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</si>
  <si>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</si>
  <si>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</si>
  <si>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</si>
  <si>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</si>
  <si>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</si>
  <si>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</si>
  <si>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</si>
  <si>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</si>
  <si>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</si>
  <si>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</si>
  <si>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</si>
  <si>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</si>
  <si>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</si>
  <si>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</si>
  <si>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</si>
  <si>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</si>
  <si>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</si>
  <si>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</si>
  <si>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</si>
  <si>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</si>
  <si>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</si>
  <si>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</si>
  <si>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</si>
  <si>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</si>
  <si>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</si>
  <si>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</si>
  <si>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</si>
  <si>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</si>
  <si>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</si>
  <si>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</si>
  <si>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</si>
  <si>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</si>
  <si>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</si>
  <si>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</si>
  <si>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</si>
  <si>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</si>
  <si>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</si>
  <si>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</si>
  <si>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</si>
  <si>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</si>
  <si>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</si>
  <si>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</si>
  <si>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</si>
  <si>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</si>
  <si>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</si>
  <si>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</si>
  <si>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</si>
  <si>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</si>
  <si>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</si>
  <si>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</si>
  <si>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</si>
  <si>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</si>
  <si>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</si>
  <si>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</si>
  <si>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</si>
  <si>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</si>
  <si>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</si>
  <si>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</si>
  <si>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</si>
  <si>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</si>
  <si>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</si>
  <si>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</si>
  <si>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</si>
  <si>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</si>
  <si>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</si>
  <si>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</si>
  <si>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</si>
  <si>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</si>
  <si>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</si>
  <si>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</si>
  <si>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</si>
  <si>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</si>
  <si>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</si>
  <si>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</si>
  <si>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</si>
  <si>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</si>
  <si>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</si>
  <si>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</si>
  <si>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</si>
  <si>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</si>
  <si>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</si>
  <si>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</si>
  <si>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</si>
  <si>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</si>
  <si>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</si>
  <si>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</si>
  <si>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</si>
  <si>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</si>
  <si>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</si>
  <si>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</si>
  <si>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</si>
  <si>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</si>
  <si>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</si>
  <si>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</si>
  <si>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</si>
  <si>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</si>
  <si>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</si>
  <si>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</si>
  <si>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</si>
  <si>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</si>
  <si>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</si>
  <si>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</si>
  <si>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</si>
  <si>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</si>
  <si>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</si>
  <si>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</si>
  <si>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</si>
  <si>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</si>
  <si>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</si>
  <si>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</si>
  <si>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</si>
  <si>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</si>
  <si>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</si>
  <si>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</si>
  <si>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</si>
  <si>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</si>
  <si>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</si>
  <si>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</si>
  <si>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</si>
  <si>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</si>
  <si>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</si>
  <si>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</si>
  <si>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</si>
  <si>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</si>
  <si>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</si>
  <si>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</si>
  <si>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</si>
  <si>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</si>
  <si>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</si>
  <si>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</si>
  <si>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</si>
  <si>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</si>
  <si>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</si>
  <si>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</si>
  <si>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</si>
  <si>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</si>
  <si>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</si>
  <si>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</si>
  <si>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</si>
  <si>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</si>
  <si>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</si>
  <si>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</si>
  <si>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</si>
  <si>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</si>
  <si>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</si>
  <si>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</si>
  <si>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</si>
  <si>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</si>
  <si>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</si>
  <si>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</si>
  <si>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</si>
  <si>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</si>
  <si>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</si>
  <si>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</si>
  <si>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</si>
  <si>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</si>
  <si>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</si>
  <si>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</si>
  <si>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</si>
  <si>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</si>
  <si>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</si>
  <si>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</si>
  <si>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</si>
  <si>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</si>
  <si>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</si>
  <si>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</si>
  <si>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</si>
  <si>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</si>
  <si>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</si>
  <si>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</si>
  <si>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</si>
  <si>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</si>
  <si>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</si>
  <si>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</si>
  <si>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</si>
  <si>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</si>
  <si>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</si>
  <si>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</si>
  <si>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</si>
  <si>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</si>
  <si>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</si>
  <si>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</si>
  <si>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</si>
  <si>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</si>
  <si>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</si>
  <si>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</si>
  <si>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</si>
  <si>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</si>
  <si>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</si>
  <si>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</si>
  <si>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</si>
  <si>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</si>
  <si>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</si>
  <si>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</si>
  <si>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</si>
  <si>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</si>
  <si>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</si>
  <si>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</si>
  <si>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</si>
  <si>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</si>
  <si>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</si>
  <si>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</si>
  <si>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</si>
  <si>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</si>
  <si>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</si>
  <si>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</si>
  <si>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</si>
  <si>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</si>
  <si>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</si>
  <si>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</si>
  <si>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</si>
  <si>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</si>
  <si>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</si>
  <si>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</si>
  <si>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</si>
  <si>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</si>
  <si>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</si>
  <si>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</si>
  <si>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</si>
  <si>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</si>
  <si>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</si>
  <si>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</si>
  <si>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</si>
  <si>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</si>
  <si>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</si>
  <si>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</si>
  <si>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</si>
  <si>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</si>
  <si>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</si>
  <si>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</si>
  <si>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</si>
  <si>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</si>
  <si>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</si>
  <si>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</si>
  <si>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</si>
  <si>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</si>
  <si>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</si>
  <si>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</si>
  <si>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</si>
  <si>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</si>
  <si>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</si>
  <si>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</si>
  <si>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</si>
  <si>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</si>
  <si>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</si>
  <si>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</si>
  <si>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</si>
  <si>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</si>
  <si>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</si>
  <si>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</si>
  <si>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</si>
  <si>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</si>
  <si>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</si>
  <si>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</si>
  <si>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</si>
  <si>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</si>
  <si>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</si>
  <si>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</si>
  <si>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</si>
  <si>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</si>
  <si>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</si>
  <si>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</si>
  <si>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</si>
  <si>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</si>
  <si>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</si>
  <si>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</si>
  <si>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</si>
  <si>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</si>
  <si>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</si>
  <si>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</si>
  <si>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</si>
  <si>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</si>
  <si>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</si>
  <si>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</si>
  <si>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</si>
  <si>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</si>
  <si>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</si>
  <si>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</si>
  <si>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</si>
  <si>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</si>
  <si>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</si>
  <si>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</si>
  <si>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</si>
  <si>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</si>
  <si>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</si>
  <si>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</si>
  <si>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</si>
  <si>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</si>
  <si>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</si>
  <si>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</si>
  <si>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</si>
  <si>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</si>
  <si>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</si>
  <si>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</si>
  <si>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</si>
  <si>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</si>
  <si>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</si>
  <si>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</si>
  <si>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</si>
  <si>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</si>
  <si>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</si>
  <si>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</si>
  <si>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</si>
  <si>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</si>
  <si>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</si>
  <si>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</si>
  <si>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</si>
  <si>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</si>
  <si>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</si>
  <si>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</si>
  <si>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</si>
  <si>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</si>
  <si>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</si>
  <si>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</si>
  <si>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</si>
  <si>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</si>
  <si>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</si>
  <si>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</si>
  <si>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</si>
  <si>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</si>
  <si>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</si>
  <si>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</si>
  <si>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</si>
  <si>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</si>
  <si>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</si>
  <si>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</si>
  <si>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</si>
  <si>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</si>
  <si>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</si>
  <si>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</si>
  <si>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</si>
  <si>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</si>
  <si>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</si>
  <si>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</si>
  <si>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</si>
  <si>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</si>
  <si>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</si>
  <si>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</si>
  <si>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</si>
  <si>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</si>
  <si>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</si>
  <si>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</si>
  <si>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</si>
  <si>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</si>
  <si>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</si>
  <si>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</si>
  <si>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</si>
  <si>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</si>
  <si>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</si>
  <si>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</si>
  <si>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</si>
  <si>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</si>
  <si>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</si>
  <si>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</si>
  <si>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</si>
  <si>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</si>
  <si>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</si>
  <si>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</si>
  <si>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</si>
  <si>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</si>
  <si>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</si>
  <si>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</si>
  <si>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</si>
  <si>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</si>
  <si>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</si>
  <si>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</si>
  <si>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</si>
  <si>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</si>
  <si>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</si>
  <si>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</si>
  <si>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</si>
  <si>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</si>
  <si>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</si>
  <si>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</si>
  <si>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</si>
  <si>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</si>
  <si>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</si>
  <si>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</si>
  <si>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</si>
  <si>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</si>
  <si>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</si>
  <si>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</si>
  <si>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</si>
  <si>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</si>
  <si>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</si>
  <si>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</si>
  <si>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</si>
  <si>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</si>
  <si>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</si>
  <si>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</si>
  <si>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</si>
  <si>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</si>
  <si>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</si>
  <si>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</si>
  <si>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</si>
  <si>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</si>
  <si>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</si>
  <si>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</si>
  <si>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</si>
  <si>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</si>
  <si>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</si>
  <si>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</si>
  <si>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</si>
  <si>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</si>
  <si>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</si>
  <si>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</si>
  <si>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</si>
  <si>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</si>
  <si>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</si>
  <si>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</si>
  <si>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</si>
  <si>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</si>
  <si>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</si>
  <si>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</si>
  <si>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</si>
  <si>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</si>
  <si>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</si>
  <si>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</si>
  <si>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</si>
  <si>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</si>
  <si>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</si>
  <si>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</si>
  <si>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</si>
  <si>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</si>
  <si>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</si>
  <si>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</si>
  <si>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</si>
  <si>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</si>
  <si>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</si>
  <si>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</si>
  <si>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</si>
  <si>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</si>
  <si>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</si>
  <si>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</si>
  <si>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</si>
  <si>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</si>
  <si>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</si>
  <si>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</si>
  <si>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</si>
  <si>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</si>
  <si>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</si>
  <si>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</si>
  <si>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</si>
  <si>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</si>
  <si>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</si>
  <si>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</si>
  <si>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</si>
  <si>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</si>
  <si>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</si>
  <si>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</si>
  <si>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</si>
  <si>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</si>
  <si>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</si>
  <si>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</si>
  <si>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</si>
  <si>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</si>
  <si>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</si>
  <si>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</si>
  <si>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</si>
  <si>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</si>
  <si>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</si>
  <si>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</si>
  <si>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</si>
  <si>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</si>
  <si>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</si>
  <si>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</si>
  <si>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</si>
  <si>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</si>
  <si>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</si>
  <si>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</si>
  <si>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</si>
  <si>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</si>
  <si>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</si>
  <si>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</si>
  <si>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</si>
  <si>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</si>
  <si>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</si>
  <si>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</si>
  <si>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</si>
  <si>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</si>
  <si>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</si>
  <si>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</si>
  <si>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</si>
  <si>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</si>
  <si>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</si>
  <si>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</si>
  <si>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</si>
  <si>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</si>
  <si>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</si>
  <si>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</si>
  <si>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</si>
  <si>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</si>
  <si>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</si>
  <si>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</si>
  <si>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</si>
  <si>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</si>
  <si>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</si>
  <si>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</si>
  <si>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</si>
  <si>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</si>
  <si>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</si>
  <si>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</si>
  <si>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</si>
  <si>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</si>
  <si>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</si>
  <si>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</si>
  <si>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</si>
  <si>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</si>
  <si>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</si>
  <si>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</si>
  <si>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</si>
  <si>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</si>
  <si>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</si>
  <si>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</si>
  <si>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</si>
  <si>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</si>
  <si>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</si>
  <si>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</si>
  <si>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</si>
  <si>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</si>
  <si>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</si>
  <si>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</si>
  <si>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</si>
  <si>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</si>
  <si>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</si>
  <si>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</si>
  <si>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</si>
  <si>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</si>
  <si>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</si>
  <si>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</si>
  <si>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</si>
  <si>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</si>
  <si>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</si>
  <si>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</si>
  <si>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</si>
  <si>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</si>
  <si>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</si>
  <si>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</si>
  <si>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</si>
  <si>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</si>
  <si>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</si>
  <si>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</si>
  <si>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</si>
  <si>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</si>
  <si>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</si>
  <si>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</si>
  <si>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</si>
  <si>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</si>
  <si>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</si>
  <si>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</si>
  <si>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</si>
  <si>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</si>
  <si>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</si>
  <si>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</si>
  <si>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</si>
  <si>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</si>
  <si>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</si>
  <si>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</si>
  <si>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</si>
  <si>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</si>
  <si>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</si>
  <si>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</si>
  <si>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</si>
  <si>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</si>
  <si>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</si>
  <si>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</si>
  <si>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</si>
  <si>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</si>
  <si>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</si>
  <si>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</si>
  <si>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</si>
  <si>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</si>
  <si>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</si>
  <si>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</si>
  <si>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</si>
  <si>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</si>
  <si>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</si>
  <si>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</si>
  <si>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</si>
  <si>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</si>
  <si>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</si>
  <si>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</si>
  <si>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</si>
  <si>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</si>
  <si>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</si>
  <si>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</si>
  <si>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</si>
  <si>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</si>
  <si>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</si>
  <si>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</si>
  <si>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</si>
  <si>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</si>
  <si>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</si>
  <si>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</si>
  <si>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</si>
  <si>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</si>
  <si>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</si>
  <si>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</si>
  <si>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</si>
  <si>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</si>
  <si>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</si>
  <si>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</si>
  <si>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</si>
  <si>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</si>
  <si>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</si>
  <si>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</si>
  <si>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</si>
  <si>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</si>
  <si>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</si>
  <si>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</si>
  <si>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</si>
  <si>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</si>
  <si>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</si>
  <si>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</si>
  <si>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</si>
  <si>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</si>
  <si>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</si>
  <si>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</si>
  <si>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</si>
  <si>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</si>
  <si>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</si>
  <si>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</si>
  <si>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</si>
  <si>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</si>
  <si>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</si>
  <si>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</si>
  <si>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</si>
  <si>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</si>
  <si>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</si>
  <si>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</si>
  <si>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</si>
  <si>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</si>
  <si>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</si>
  <si>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</si>
  <si>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</si>
  <si>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</si>
  <si>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</si>
  <si>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</si>
  <si>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</si>
  <si>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</si>
  <si>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</si>
  <si>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</si>
  <si>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</si>
  <si>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</si>
  <si>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</si>
  <si>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</si>
  <si>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</si>
  <si>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</si>
  <si>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</si>
  <si>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</si>
  <si>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</si>
  <si>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</si>
  <si>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</si>
  <si>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</si>
  <si>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</si>
  <si>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</si>
  <si>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</si>
  <si>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</si>
  <si>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</si>
  <si>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</si>
  <si>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</si>
  <si>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</si>
  <si>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</si>
  <si>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</si>
  <si>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</si>
  <si>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</si>
  <si>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</si>
  <si>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</si>
  <si>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</si>
  <si>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</si>
  <si>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</si>
  <si>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</si>
  <si>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</si>
  <si>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</si>
  <si>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</si>
  <si>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</si>
  <si>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</si>
  <si>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</si>
  <si>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</si>
  <si>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</si>
  <si>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</si>
  <si>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</si>
  <si>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</si>
  <si>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</si>
  <si>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</si>
  <si>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</si>
  <si>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</si>
  <si>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</si>
  <si>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</si>
  <si>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</si>
  <si>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</si>
  <si>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</si>
  <si>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</si>
  <si>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</si>
  <si>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</si>
  <si>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</si>
  <si>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</si>
  <si>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</si>
  <si>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</si>
  <si>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</si>
  <si>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</si>
  <si>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</si>
  <si>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</si>
  <si>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</si>
  <si>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</si>
  <si>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</si>
  <si>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</si>
  <si>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</si>
  <si>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</si>
  <si>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</si>
  <si>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</si>
  <si>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</si>
  <si>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</si>
  <si>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</si>
  <si>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</si>
  <si>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</si>
  <si>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</si>
  <si>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</si>
  <si>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</si>
  <si>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</si>
  <si>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</si>
  <si>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</si>
  <si>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</si>
  <si>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</si>
  <si>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</si>
  <si>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</si>
  <si>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</si>
  <si>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</si>
  <si>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</si>
  <si>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</si>
  <si>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</si>
  <si>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</si>
  <si>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</si>
  <si>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</si>
  <si>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</si>
  <si>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</si>
  <si>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</si>
  <si>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</si>
  <si>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</si>
  <si>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</si>
  <si>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</si>
  <si>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</si>
  <si>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</si>
  <si>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</si>
  <si>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</si>
  <si>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</si>
  <si>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</si>
  <si>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</si>
  <si>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</si>
  <si>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</si>
  <si>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</si>
  <si>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</si>
  <si>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</si>
  <si>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</si>
  <si>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</si>
  <si>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</si>
  <si>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</si>
  <si>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</si>
  <si>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</si>
  <si>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</si>
  <si>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</si>
  <si>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</si>
  <si>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</si>
  <si>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</si>
  <si>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</si>
  <si>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</si>
  <si>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</si>
  <si>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</si>
  <si>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</si>
  <si>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</si>
  <si>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</si>
  <si>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</si>
  <si>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</si>
  <si>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</si>
  <si>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</si>
  <si>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</si>
  <si>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</si>
  <si>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</si>
  <si>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</si>
  <si>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</si>
  <si>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</si>
  <si>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</si>
  <si>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</si>
  <si>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</si>
  <si>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</si>
  <si>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</si>
  <si>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</si>
  <si>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</si>
  <si>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</si>
  <si>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</si>
  <si>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</si>
  <si>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</si>
  <si>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</si>
  <si>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</si>
  <si>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</si>
  <si>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</si>
  <si>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</si>
  <si>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</si>
  <si>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</si>
  <si>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</si>
  <si>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</si>
  <si>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</si>
  <si>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</si>
  <si>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</si>
  <si>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</si>
  <si>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</si>
  <si>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</si>
  <si>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</si>
  <si>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</si>
  <si>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</si>
  <si>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</si>
  <si>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</si>
  <si>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</si>
  <si>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</si>
  <si>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</si>
  <si>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</si>
  <si>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</si>
  <si>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</si>
  <si>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</si>
  <si>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</si>
  <si>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</si>
  <si>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</si>
  <si>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</si>
  <si>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</si>
  <si>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</si>
  <si>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</si>
  <si>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</si>
  <si>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</si>
  <si>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</si>
  <si>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</si>
  <si>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</si>
  <si>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</si>
  <si>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</si>
  <si>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</si>
  <si>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</si>
  <si>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</si>
  <si>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</si>
  <si>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</si>
  <si>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</si>
  <si>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</si>
  <si>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</si>
  <si>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</si>
  <si>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</si>
  <si>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</si>
  <si>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</si>
  <si>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</si>
  <si>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</si>
  <si>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</si>
  <si>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</si>
  <si>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</si>
  <si>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</si>
  <si>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</si>
  <si>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</si>
  <si>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</si>
  <si>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</si>
  <si>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</si>
  <si>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</si>
  <si>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</si>
  <si>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</si>
  <si>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</si>
  <si>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</si>
  <si>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</si>
  <si>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</si>
  <si>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</si>
  <si>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</si>
  <si>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</si>
  <si>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</si>
  <si>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</si>
  <si>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</si>
  <si>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</si>
  <si>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</si>
  <si>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</si>
  <si>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</si>
  <si>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</si>
  <si>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</si>
  <si>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</si>
  <si>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</si>
  <si>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</si>
  <si>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</si>
  <si>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</si>
  <si>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</si>
  <si>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</si>
  <si>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</si>
  <si>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</si>
  <si>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</si>
  <si>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</si>
  <si>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</si>
  <si>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</si>
  <si>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</si>
  <si>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</si>
  <si>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</si>
  <si>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</si>
  <si>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</si>
  <si>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</si>
  <si>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</si>
  <si>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</si>
  <si>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</si>
  <si>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</si>
  <si>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</si>
  <si>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</si>
  <si>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</si>
  <si>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</si>
  <si>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</si>
  <si>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</si>
  <si>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</si>
  <si>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</si>
  <si>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</si>
  <si>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</si>
  <si>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</si>
  <si>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</si>
  <si>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</si>
  <si>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</si>
  <si>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</si>
  <si>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</si>
  <si>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</si>
  <si>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</si>
  <si>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</si>
  <si>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</si>
  <si>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</si>
  <si>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</si>
  <si>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</si>
  <si>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</si>
  <si>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</si>
  <si>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</si>
  <si>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</si>
  <si>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</si>
  <si>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</si>
  <si>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</si>
  <si>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</si>
  <si>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</si>
  <si>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</si>
  <si>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</si>
  <si>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</si>
  <si>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</si>
  <si>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</si>
  <si>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</si>
  <si>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</si>
  <si>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</si>
  <si>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</si>
  <si>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</si>
  <si>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</si>
  <si>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</si>
  <si>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</si>
  <si>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</si>
  <si>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</si>
  <si>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</si>
  <si>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</si>
  <si>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</si>
  <si>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</si>
  <si>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</si>
  <si>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</si>
  <si>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</si>
  <si>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</si>
  <si>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</si>
  <si>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</si>
  <si>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</si>
  <si>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</si>
  <si>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</si>
  <si>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</si>
  <si>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</si>
  <si>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</si>
  <si>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</si>
  <si>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</si>
  <si>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</si>
  <si>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</si>
  <si>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</si>
  <si>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</si>
  <si>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</si>
  <si>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</si>
  <si>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</si>
  <si>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</si>
  <si>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</si>
  <si>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</si>
  <si>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</si>
  <si>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</si>
  <si>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</si>
  <si>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</si>
  <si>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</si>
  <si>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</si>
  <si>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</si>
  <si>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</si>
  <si>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</si>
  <si>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</si>
  <si>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</si>
  <si>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</si>
  <si>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</si>
  <si>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</si>
  <si>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</si>
  <si>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</si>
  <si>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</si>
  <si>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</si>
  <si>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</si>
  <si>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</si>
  <si>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</si>
  <si>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</si>
  <si>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</si>
  <si>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</si>
  <si>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</si>
  <si>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</si>
  <si>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</si>
  <si>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</si>
  <si>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</si>
  <si>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</si>
  <si>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</si>
  <si>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</si>
  <si>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</si>
  <si>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</si>
  <si>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</si>
  <si>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</si>
  <si>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</si>
  <si>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</si>
  <si>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</si>
  <si>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</si>
  <si>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</si>
  <si>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</si>
  <si>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</si>
  <si>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</si>
  <si>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</si>
  <si>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</si>
  <si>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</si>
  <si>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</si>
  <si>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</si>
  <si>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</si>
  <si>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</si>
  <si>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</si>
  <si>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</si>
  <si>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</si>
  <si>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</si>
  <si>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</si>
  <si>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</si>
  <si>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</si>
  <si>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</si>
  <si>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</si>
  <si>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</si>
  <si>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</si>
  <si>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</si>
  <si>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</si>
  <si>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</si>
  <si>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</si>
  <si>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</si>
  <si>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</si>
  <si>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</si>
  <si>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</si>
  <si>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</si>
  <si>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</si>
  <si>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</si>
  <si>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</si>
  <si>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</si>
  <si>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</si>
  <si>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</si>
  <si>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</si>
  <si>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</si>
  <si>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</si>
  <si>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</si>
  <si>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</si>
  <si>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</si>
  <si>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</si>
  <si>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</si>
  <si>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</si>
  <si>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</si>
  <si>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</si>
  <si>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</si>
  <si>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</si>
  <si>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</si>
  <si>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</si>
  <si>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</si>
  <si>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</si>
  <si>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</si>
  <si>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</si>
  <si>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</si>
  <si>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</si>
  <si>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</si>
  <si>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</si>
  <si>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</si>
  <si>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</si>
  <si>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</si>
  <si>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</si>
  <si>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</si>
  <si>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</si>
  <si>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</si>
  <si>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</si>
  <si>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</si>
  <si>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</si>
  <si>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</si>
  <si>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</si>
  <si>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</si>
  <si>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</si>
  <si>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</si>
  <si>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</si>
  <si>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</si>
  <si>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</si>
  <si>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</si>
  <si>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</si>
  <si>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</si>
  <si>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</si>
  <si>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</si>
  <si>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</si>
  <si>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</si>
  <si>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</si>
  <si>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</si>
  <si>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</si>
  <si>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</si>
  <si>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</si>
  <si>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</si>
  <si>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</si>
  <si>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</si>
  <si>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</si>
  <si>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</si>
  <si>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</si>
  <si>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</si>
  <si>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</si>
  <si>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</si>
  <si>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</si>
  <si>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</si>
  <si>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</si>
  <si>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</si>
  <si>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</si>
  <si>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</si>
  <si>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</si>
  <si>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</si>
  <si>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</si>
  <si>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</si>
  <si>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</si>
  <si>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</si>
  <si>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</si>
  <si>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</si>
  <si>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</si>
  <si>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</si>
  <si>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</si>
  <si>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</si>
  <si>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</si>
  <si>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</si>
  <si>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</si>
  <si>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</si>
  <si>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</si>
  <si>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</si>
  <si>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</si>
  <si>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</si>
  <si>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</si>
  <si>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</si>
  <si>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</si>
  <si>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</si>
  <si>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</si>
  <si>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</si>
  <si>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</si>
  <si>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</si>
  <si>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</si>
  <si>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</si>
  <si>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</si>
  <si>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</si>
  <si>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</si>
  <si>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</si>
  <si>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</si>
  <si>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</si>
  <si>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</si>
  <si>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</si>
  <si>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</si>
  <si>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</si>
  <si>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</si>
  <si>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</si>
  <si>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</si>
  <si>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</si>
  <si>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</si>
  <si>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</si>
  <si>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</si>
  <si>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</si>
  <si>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</si>
  <si>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</si>
  <si>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</si>
  <si>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</si>
  <si>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</si>
  <si>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</si>
  <si>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</si>
  <si>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</si>
  <si>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</si>
  <si>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</si>
  <si>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</si>
  <si>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</si>
  <si>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</si>
  <si>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</si>
  <si>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</si>
  <si>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</si>
  <si>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</si>
  <si>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</si>
  <si>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</si>
  <si>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</si>
  <si>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</si>
  <si>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</si>
  <si>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</si>
  <si>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</si>
  <si>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</si>
  <si>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</si>
  <si>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</si>
  <si>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</si>
  <si>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</si>
  <si>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</si>
  <si>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</si>
  <si>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</si>
  <si>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</si>
  <si>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</si>
  <si>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</si>
  <si>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</si>
  <si>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</si>
  <si>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</si>
  <si>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</si>
  <si>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</si>
  <si>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</si>
  <si>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</si>
  <si>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</si>
  <si>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</si>
  <si>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</si>
  <si>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</si>
  <si>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</si>
  <si>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</si>
  <si>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</si>
  <si>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</si>
  <si>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</si>
  <si>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</si>
  <si>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</si>
  <si>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</si>
  <si>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</si>
  <si>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</si>
  <si>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</si>
  <si>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</si>
  <si>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</si>
  <si>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</si>
  <si>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</si>
  <si>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</si>
  <si>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</si>
  <si>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</si>
  <si>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</si>
  <si>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</si>
  <si>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</si>
  <si>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</si>
  <si>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</si>
  <si>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</si>
  <si>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</si>
  <si>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</si>
  <si>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</si>
  <si>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</si>
  <si>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</si>
  <si>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</si>
  <si>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</si>
  <si>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</si>
  <si>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</si>
  <si>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</si>
  <si>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</si>
  <si>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</si>
  <si>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</si>
  <si>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</si>
  <si>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</si>
  <si>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</si>
  <si>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</si>
  <si>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</si>
  <si>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</si>
  <si>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</si>
  <si>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</si>
  <si>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</si>
  <si>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</si>
  <si>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</si>
  <si>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</si>
  <si>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</si>
  <si>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</si>
  <si>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</si>
  <si>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</si>
  <si>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</si>
  <si>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</si>
  <si>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</si>
  <si>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</si>
  <si>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</si>
  <si>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</si>
  <si>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</si>
  <si>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</si>
  <si>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</si>
  <si>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</si>
  <si>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</si>
  <si>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</si>
  <si>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</si>
  <si>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</si>
  <si>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</si>
  <si>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</si>
  <si>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</si>
  <si>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</si>
  <si>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</si>
  <si>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</si>
  <si>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</si>
  <si>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</si>
  <si>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</si>
  <si>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</si>
  <si>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</si>
  <si>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</si>
  <si>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</si>
  <si>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</si>
  <si>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</si>
  <si>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</si>
  <si>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</si>
  <si>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</si>
  <si>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</si>
  <si>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</si>
  <si>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</si>
  <si>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</si>
  <si>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</si>
  <si>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</si>
  <si>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</si>
  <si>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</si>
  <si>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</si>
  <si>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</si>
  <si>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</si>
  <si>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</si>
  <si>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</si>
  <si>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</si>
  <si>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</si>
  <si>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</si>
  <si>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</si>
  <si>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</si>
  <si>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</si>
  <si>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</si>
  <si>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</si>
  <si>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</si>
  <si>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</si>
  <si>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</si>
  <si>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</si>
  <si>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</si>
  <si>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</si>
  <si>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</si>
  <si>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</si>
  <si>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</si>
  <si>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</si>
  <si>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</si>
  <si>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</si>
  <si>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</si>
  <si>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</si>
  <si>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</si>
  <si>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</si>
  <si>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</si>
  <si>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</si>
  <si>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</si>
  <si>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</si>
  <si>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</si>
  <si>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</si>
  <si>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</si>
  <si>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</si>
  <si>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</si>
  <si>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</si>
  <si>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</si>
  <si>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</si>
  <si>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</si>
  <si>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</si>
  <si>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</si>
  <si>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</si>
  <si>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</si>
  <si>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</si>
  <si>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</si>
  <si>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</si>
  <si>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</si>
  <si>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</si>
  <si>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</si>
  <si>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</si>
  <si>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</si>
  <si>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</si>
  <si>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</si>
  <si>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</si>
  <si>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</si>
  <si>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</si>
  <si>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</si>
  <si>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</si>
  <si>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</si>
  <si>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</si>
  <si>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</si>
  <si>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</si>
  <si>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</si>
  <si>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</si>
  <si>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</si>
  <si>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</si>
  <si>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</si>
  <si>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</si>
  <si>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</si>
  <si>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</si>
  <si>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</si>
  <si>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</si>
  <si>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</si>
  <si>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</si>
  <si>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</si>
  <si>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</si>
  <si>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</si>
  <si>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</si>
  <si>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</si>
  <si>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</si>
  <si>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</si>
  <si>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</si>
  <si>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</si>
  <si>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</si>
  <si>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</si>
  <si>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</si>
  <si>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</si>
  <si>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</si>
  <si>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</si>
  <si>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</si>
  <si>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</si>
  <si>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</si>
  <si>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</si>
  <si>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</si>
  <si>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</si>
  <si>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</si>
  <si>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</si>
  <si>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</si>
  <si>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</si>
  <si>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</si>
  <si>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</si>
  <si>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</si>
  <si>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</si>
  <si>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</si>
  <si>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</si>
  <si>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</si>
  <si>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</si>
  <si>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</si>
  <si>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</si>
  <si>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</si>
  <si>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</si>
  <si>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</si>
  <si>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</si>
  <si>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</si>
  <si>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</si>
  <si>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</si>
  <si>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</si>
  <si>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</si>
  <si>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</si>
  <si>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</si>
  <si>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</si>
  <si>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</si>
  <si>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</si>
  <si>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</si>
  <si>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</si>
  <si>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</si>
  <si>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</si>
  <si>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</si>
  <si>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</si>
  <si>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</si>
  <si>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</si>
  <si>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</si>
  <si>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</si>
  <si>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</si>
  <si>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</si>
  <si>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</si>
  <si>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</si>
  <si>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</si>
  <si>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</si>
  <si>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</si>
  <si>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</si>
  <si>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</si>
  <si>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</si>
  <si>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</si>
  <si>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</si>
  <si>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</si>
  <si>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</si>
  <si>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</si>
  <si>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</si>
  <si>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</si>
  <si>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</si>
  <si>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</si>
  <si>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</si>
  <si>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</si>
  <si>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</si>
  <si>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</si>
  <si>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</si>
  <si>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</si>
  <si>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</si>
  <si>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</si>
  <si>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</si>
  <si>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</si>
  <si>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</si>
  <si>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</si>
  <si>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</si>
  <si>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</si>
  <si>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</si>
  <si>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</si>
  <si>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</si>
  <si>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</si>
  <si>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</si>
  <si>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</si>
  <si>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</si>
  <si>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</si>
  <si>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</si>
  <si>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</si>
  <si>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</si>
  <si>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</si>
  <si>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</si>
  <si>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</si>
  <si>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</si>
  <si>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</si>
  <si>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</si>
  <si>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</si>
  <si>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</si>
  <si>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</si>
  <si>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</si>
  <si>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</si>
  <si>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</si>
  <si>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</si>
  <si>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</si>
  <si>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</si>
  <si>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</si>
  <si>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</si>
  <si>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</si>
  <si>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</si>
  <si>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</si>
  <si>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</si>
  <si>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</si>
  <si>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</si>
  <si>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</si>
  <si>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</si>
  <si>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</si>
  <si>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</si>
  <si>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</si>
  <si>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</si>
  <si>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</si>
  <si>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</si>
  <si>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</si>
  <si>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</si>
  <si>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</si>
  <si>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</si>
  <si>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</si>
  <si>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</si>
  <si>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</si>
  <si>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</si>
  <si>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</si>
  <si>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</si>
  <si>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</si>
  <si>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</si>
  <si>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</si>
  <si>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</si>
  <si>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</si>
  <si>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</si>
  <si>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</si>
  <si>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</si>
  <si>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</si>
  <si>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</si>
  <si>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</si>
  <si>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</si>
  <si>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</si>
  <si>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</si>
  <si>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</si>
  <si>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</si>
  <si>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</si>
  <si>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</si>
  <si>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</si>
  <si>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</si>
  <si>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</si>
  <si>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</si>
  <si>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</si>
  <si>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</si>
  <si>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</si>
  <si>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</si>
  <si>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</si>
  <si>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</si>
  <si>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</si>
  <si>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</si>
  <si>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</si>
  <si>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</si>
  <si>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</si>
  <si>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</si>
  <si>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</si>
  <si>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</si>
  <si>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</si>
  <si>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</si>
  <si>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</si>
  <si>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</si>
  <si>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</si>
  <si>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</si>
  <si>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</si>
  <si>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</si>
  <si>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</si>
  <si>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</si>
  <si>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</si>
  <si>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</si>
  <si>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</si>
  <si>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</si>
  <si>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</si>
  <si>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</si>
  <si>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</si>
  <si>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</si>
  <si>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</si>
  <si>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</si>
  <si>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</si>
  <si>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</si>
  <si>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</si>
  <si>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</si>
  <si>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</si>
  <si>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</si>
  <si>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</si>
  <si>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</si>
  <si>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</si>
  <si>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</si>
  <si>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</si>
  <si>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</si>
  <si>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</si>
  <si>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</si>
  <si>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</si>
  <si>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</si>
  <si>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</si>
  <si>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</si>
  <si>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</si>
  <si>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</si>
  <si>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</si>
  <si>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</si>
  <si>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</si>
  <si>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</si>
  <si>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</si>
  <si>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</si>
  <si>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</si>
  <si>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</si>
  <si>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</si>
  <si>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</si>
  <si>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</si>
  <si>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</si>
  <si>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</si>
  <si>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</si>
  <si>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</si>
  <si>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</si>
  <si>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</si>
  <si>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</si>
  <si>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</si>
  <si>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</si>
  <si>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</si>
  <si>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</si>
  <si>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</si>
  <si>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</si>
  <si>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</si>
  <si>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</si>
  <si>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</si>
  <si>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</si>
  <si>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</si>
  <si>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</si>
  <si>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</si>
  <si>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</si>
  <si>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</si>
  <si>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</si>
  <si>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</si>
  <si>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</si>
  <si>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</si>
  <si>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</si>
  <si>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</si>
  <si>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</si>
  <si>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</si>
  <si>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</si>
  <si>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</si>
  <si>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</si>
  <si>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</si>
  <si>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</si>
  <si>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</si>
  <si>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</si>
  <si>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</si>
  <si>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</si>
  <si>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</si>
  <si>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</si>
  <si>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</si>
  <si>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</si>
  <si>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</si>
  <si>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</si>
  <si>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</si>
  <si>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</si>
  <si>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</si>
  <si>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</si>
  <si>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</si>
  <si>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</si>
  <si>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</si>
  <si>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</si>
  <si>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</si>
  <si>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</si>
  <si>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</si>
  <si>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</si>
  <si>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</si>
  <si>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</si>
  <si>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</si>
  <si>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</si>
  <si>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</si>
  <si>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</si>
  <si>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</si>
  <si>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</si>
  <si>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</si>
  <si>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</si>
  <si>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</si>
  <si>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</si>
  <si>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</si>
  <si>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</si>
  <si>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</si>
  <si>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</si>
  <si>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</si>
  <si>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</si>
  <si>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</si>
  <si>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</si>
  <si>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</si>
  <si>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</si>
  <si>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</si>
  <si>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</si>
  <si>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</si>
  <si>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</si>
  <si>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</si>
  <si>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</si>
  <si>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</si>
  <si>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</si>
  <si>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</si>
  <si>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</si>
  <si>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</si>
  <si>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</si>
  <si>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</si>
  <si>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</si>
  <si>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</si>
  <si>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</si>
  <si>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</si>
  <si>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</si>
  <si>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</si>
  <si>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</si>
  <si>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</si>
  <si>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</si>
  <si>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</si>
  <si>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</si>
  <si>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</si>
  <si>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</si>
  <si>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</si>
  <si>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</si>
  <si>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</si>
  <si>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</si>
  <si>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</si>
  <si>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</si>
  <si>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</si>
  <si>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</si>
  <si>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</si>
  <si>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</si>
  <si>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</si>
  <si>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</si>
  <si>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</si>
  <si>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</si>
  <si>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</si>
  <si>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</si>
  <si>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</si>
  <si>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</si>
  <si>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</si>
  <si>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</si>
  <si>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</si>
  <si>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</si>
  <si>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</si>
  <si>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</si>
  <si>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</si>
  <si>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</si>
  <si>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</si>
  <si>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</si>
  <si>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</si>
  <si>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</si>
  <si>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</si>
  <si>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</si>
  <si>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</si>
  <si>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</si>
  <si>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</si>
  <si>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</si>
  <si>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</si>
  <si>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</si>
  <si>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</si>
  <si>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</si>
  <si>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</si>
  <si>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</si>
  <si>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</si>
  <si>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</si>
  <si>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</si>
  <si>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</si>
  <si>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</si>
  <si>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</si>
  <si>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</si>
  <si>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</si>
  <si>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</si>
  <si>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</si>
  <si>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</si>
  <si>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</si>
  <si>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</si>
  <si>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</si>
  <si>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</si>
  <si>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</si>
  <si>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</si>
  <si>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</si>
  <si>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</si>
  <si>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</si>
  <si>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</si>
  <si>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</si>
  <si>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</si>
  <si>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</si>
  <si>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</si>
  <si>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</si>
  <si>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</si>
  <si>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</si>
  <si>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</si>
  <si>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</si>
  <si>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</si>
  <si>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</si>
  <si>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</si>
  <si>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</si>
  <si>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</si>
  <si>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</si>
  <si>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</si>
  <si>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</si>
  <si>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</si>
  <si>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</si>
  <si>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</si>
  <si>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</si>
  <si>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</si>
  <si>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</si>
  <si>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</si>
  <si>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</si>
  <si>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</si>
  <si>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</si>
  <si>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</si>
  <si>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</si>
  <si>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</si>
  <si>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</si>
  <si>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</si>
  <si>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</si>
  <si>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</si>
  <si>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</si>
  <si>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</si>
  <si>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</si>
  <si>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</si>
  <si>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</si>
  <si>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</si>
  <si>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</si>
  <si>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</si>
  <si>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</si>
  <si>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</si>
  <si>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</si>
  <si>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</si>
  <si>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</si>
  <si>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</si>
  <si>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</si>
  <si>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</si>
  <si>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</si>
  <si>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</si>
  <si>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</si>
  <si>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</si>
  <si>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</si>
  <si>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</si>
  <si>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</si>
  <si>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</si>
  <si>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</si>
  <si>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</si>
  <si>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</si>
  <si>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</si>
  <si>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</si>
  <si>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</si>
  <si>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</si>
  <si>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</si>
  <si>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</si>
  <si>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</si>
  <si>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</si>
  <si>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</si>
  <si>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</si>
  <si>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</si>
  <si>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</si>
  <si>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</si>
  <si>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</si>
  <si>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</si>
  <si>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</si>
  <si>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</si>
  <si>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</si>
  <si>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</si>
  <si>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</si>
  <si>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</si>
  <si>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</si>
  <si>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</si>
  <si>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</si>
  <si>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</si>
  <si>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</si>
  <si>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</si>
  <si>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</si>
  <si>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</si>
  <si>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</si>
  <si>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</si>
  <si>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</si>
  <si>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</si>
  <si>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</si>
  <si>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</si>
  <si>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</si>
  <si>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</si>
  <si>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</si>
  <si>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</si>
  <si>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</si>
  <si>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</si>
  <si>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</si>
  <si>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</si>
  <si>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</si>
  <si>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</si>
  <si>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</si>
  <si>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</si>
  <si>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</si>
  <si>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</si>
  <si>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</si>
  <si>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</si>
  <si>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</si>
  <si>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</si>
  <si>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</si>
  <si>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</si>
  <si>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</si>
  <si>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</si>
  <si>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</si>
  <si>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</si>
  <si>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</si>
  <si>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</si>
  <si>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</si>
  <si>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</si>
  <si>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</si>
  <si>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</si>
  <si>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</si>
  <si>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</si>
  <si>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</si>
  <si>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</si>
  <si>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</si>
  <si>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</si>
  <si>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</si>
  <si>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</si>
  <si>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</si>
  <si>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</si>
  <si>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</si>
  <si>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</si>
  <si>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</si>
  <si>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</si>
  <si>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</si>
  <si>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</si>
  <si>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</si>
  <si>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</si>
  <si>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</si>
  <si>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</si>
  <si>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</si>
  <si>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</si>
  <si>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</si>
  <si>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</si>
  <si>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</si>
  <si>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</si>
  <si>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</si>
  <si>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</si>
  <si>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</si>
  <si>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</si>
  <si>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</si>
  <si>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</si>
  <si>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</si>
  <si>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</si>
  <si>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</si>
  <si>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</si>
  <si>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</si>
  <si>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</si>
  <si>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</si>
  <si>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</si>
  <si>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</si>
  <si>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</si>
  <si>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</si>
  <si>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</si>
  <si>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</si>
  <si>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</si>
  <si>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</si>
  <si>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</si>
  <si>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</si>
  <si>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</si>
  <si>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</si>
  <si>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</si>
  <si>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</si>
  <si>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</si>
  <si>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</si>
  <si>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</si>
  <si>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</si>
  <si>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</si>
  <si>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</si>
  <si>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</si>
  <si>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</si>
  <si>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</si>
  <si>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</si>
  <si>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</si>
  <si>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</si>
  <si>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</si>
  <si>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</si>
  <si>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</si>
  <si>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</si>
  <si>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</si>
  <si>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</si>
  <si>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</si>
  <si>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</si>
  <si>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</si>
  <si>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</si>
  <si>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</si>
  <si>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</si>
  <si>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</si>
  <si>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</si>
  <si>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</si>
  <si>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</si>
  <si>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</si>
  <si>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</si>
  <si>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</si>
  <si>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</si>
  <si>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</si>
  <si>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</si>
  <si>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</si>
  <si>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</si>
  <si>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</si>
  <si>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</si>
  <si>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</si>
  <si>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</si>
  <si>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</si>
  <si>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</si>
  <si>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</si>
  <si>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</si>
  <si>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</si>
  <si>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</si>
  <si>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</si>
  <si>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</si>
  <si>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</si>
  <si>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</si>
  <si>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</si>
  <si>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</si>
  <si>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</si>
  <si>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</si>
  <si>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</si>
  <si>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</si>
  <si>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</si>
  <si>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</si>
  <si>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</si>
  <si>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</si>
  <si>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</si>
  <si>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</si>
  <si>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</si>
  <si>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</si>
  <si>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</si>
  <si>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</si>
  <si>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</si>
  <si>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</si>
  <si>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</si>
  <si>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</si>
  <si>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</si>
  <si>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</si>
  <si>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</si>
  <si>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</si>
  <si>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</si>
  <si>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</si>
  <si>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</si>
  <si>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</si>
  <si>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</si>
  <si>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</si>
  <si>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</si>
  <si>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</si>
  <si>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</si>
  <si>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</si>
  <si>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</si>
  <si>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</si>
  <si>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</si>
  <si>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</si>
  <si>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</si>
  <si>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</si>
  <si>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</si>
  <si>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</si>
  <si>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</si>
  <si>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</si>
  <si>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</si>
  <si>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</si>
  <si>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</si>
  <si>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</si>
  <si>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</si>
  <si>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</si>
  <si>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</si>
  <si>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</si>
  <si>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</si>
  <si>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</si>
  <si>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</si>
  <si>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</si>
  <si>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</si>
  <si>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</si>
  <si>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</si>
  <si>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</si>
  <si>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</si>
  <si>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</si>
  <si>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</si>
  <si>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</si>
  <si>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</si>
  <si>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</si>
  <si>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</si>
  <si>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</si>
  <si>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</si>
  <si>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</si>
  <si>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</si>
  <si>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</si>
  <si>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</si>
  <si>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</si>
  <si>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</si>
  <si>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</si>
  <si>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</si>
  <si>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</si>
  <si>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</si>
  <si>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</si>
  <si>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</si>
  <si>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</si>
  <si>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</si>
  <si>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</si>
  <si>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</si>
  <si>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</si>
  <si>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</si>
  <si>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</si>
  <si>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</si>
  <si>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</si>
  <si>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</si>
  <si>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</si>
  <si>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</si>
  <si>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</si>
  <si>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</si>
  <si>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</si>
  <si>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</si>
  <si>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</si>
  <si>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</si>
  <si>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</si>
  <si>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</si>
  <si>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</si>
  <si>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</si>
  <si>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</si>
  <si>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</si>
  <si>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</si>
  <si>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</si>
  <si>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</si>
  <si>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</si>
  <si>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</si>
  <si>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</si>
  <si>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</si>
  <si>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</si>
  <si>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</si>
  <si>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</si>
  <si>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</si>
  <si>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</si>
  <si>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</si>
  <si>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</si>
  <si>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</si>
  <si>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</si>
  <si>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</si>
  <si>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</si>
  <si>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</si>
  <si>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</si>
  <si>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</si>
  <si>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</si>
  <si>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</si>
  <si>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</si>
  <si>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</si>
  <si>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</si>
  <si>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</si>
  <si>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</si>
  <si>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</si>
  <si>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</si>
  <si>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</si>
  <si>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</si>
  <si>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</si>
  <si>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</si>
  <si>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</si>
  <si>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</si>
  <si>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</si>
  <si>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</si>
  <si>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</si>
  <si>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</si>
  <si>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</si>
  <si>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</si>
  <si>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</si>
  <si>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</si>
  <si>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</si>
  <si>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</si>
  <si>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</si>
  <si>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</si>
  <si>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</si>
  <si>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</si>
  <si>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</si>
  <si>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</si>
  <si>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</si>
  <si>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</si>
  <si>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</si>
  <si>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</si>
  <si>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</si>
  <si>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</si>
  <si>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</si>
  <si>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</si>
  <si>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</si>
  <si>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</si>
  <si>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</si>
  <si>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</si>
  <si>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</si>
  <si>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</si>
  <si>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</si>
  <si>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</si>
  <si>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</si>
  <si>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</si>
  <si>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</si>
  <si>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</si>
  <si>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</si>
  <si>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</si>
  <si>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</si>
  <si>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</si>
  <si>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</si>
  <si>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</si>
  <si>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</si>
  <si>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</si>
  <si>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</si>
  <si>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</si>
  <si>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</si>
  <si>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</si>
  <si>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</si>
  <si>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</si>
  <si>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</si>
  <si>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</si>
  <si>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</si>
  <si>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</si>
  <si>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</si>
  <si>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</si>
  <si>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</si>
  <si>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</si>
  <si>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</si>
  <si>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</si>
  <si>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</si>
  <si>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</si>
  <si>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</si>
  <si>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</si>
  <si>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</si>
  <si>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</si>
  <si>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</si>
  <si>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</si>
  <si>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</si>
  <si>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</si>
  <si>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</si>
  <si>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</si>
  <si>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</si>
  <si>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</si>
  <si>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</si>
  <si>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</si>
  <si>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</si>
  <si>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</si>
  <si>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</si>
  <si>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</si>
  <si>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</si>
  <si>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</si>
  <si>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</si>
  <si>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</si>
  <si>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</si>
  <si>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</si>
  <si>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</si>
  <si>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</si>
  <si>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</si>
  <si>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</si>
  <si>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</si>
  <si>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</si>
  <si>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</si>
  <si>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</si>
  <si>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</si>
  <si>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</si>
  <si>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</si>
  <si>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</si>
  <si>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</si>
  <si>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</si>
  <si>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</si>
  <si>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</si>
  <si>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</si>
  <si>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</si>
  <si>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</si>
  <si>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</si>
  <si>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</si>
  <si>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</si>
  <si>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</si>
  <si>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</si>
  <si>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</si>
  <si>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</si>
  <si>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</si>
  <si>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</si>
  <si>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</si>
  <si>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</si>
  <si>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</si>
  <si>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</si>
  <si>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</si>
  <si>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</si>
  <si>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</si>
  <si>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</si>
  <si>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</si>
  <si>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</si>
  <si>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</si>
  <si>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</si>
  <si>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</si>
  <si>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</si>
  <si>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</si>
  <si>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</si>
  <si>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</si>
  <si>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</si>
  <si>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</si>
  <si>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</si>
  <si>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</si>
  <si>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</si>
  <si>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</si>
  <si>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</si>
  <si>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</si>
  <si>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</si>
  <si>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</si>
  <si>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</si>
  <si>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</si>
  <si>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</si>
  <si>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</si>
  <si>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</si>
  <si>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</si>
  <si>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</si>
  <si>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</si>
  <si>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</si>
  <si>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</si>
  <si>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</si>
  <si>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</si>
  <si>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</si>
  <si>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</si>
  <si>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</si>
  <si>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</si>
  <si>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</si>
  <si>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</si>
  <si>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</si>
  <si>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</si>
  <si>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</si>
  <si>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</si>
  <si>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</si>
  <si>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</si>
  <si>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</si>
  <si>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</si>
  <si>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</si>
  <si>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</si>
  <si>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</si>
  <si>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</si>
  <si>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</si>
  <si>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</si>
  <si>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</si>
  <si>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</si>
  <si>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</si>
  <si>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</si>
  <si>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</si>
  <si>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</si>
  <si>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</si>
  <si>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</si>
  <si>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</si>
  <si>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</si>
  <si>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</si>
  <si>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</si>
  <si>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</si>
  <si>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</si>
  <si>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</si>
  <si>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</si>
  <si>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</si>
  <si>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</si>
  <si>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</si>
  <si>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</si>
  <si>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</si>
  <si>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</si>
  <si>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</si>
  <si>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</si>
  <si>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</si>
  <si>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</si>
  <si>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</si>
  <si>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</si>
  <si>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</si>
  <si>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</si>
  <si>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</si>
  <si>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</si>
  <si>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</si>
  <si>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</si>
  <si>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</si>
  <si>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</si>
  <si>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</si>
  <si>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</si>
  <si>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</si>
  <si>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</si>
  <si>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</si>
  <si>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</si>
  <si>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</si>
  <si>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</si>
  <si>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</si>
  <si>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</si>
  <si>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</si>
  <si>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</si>
  <si>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</si>
  <si>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</si>
  <si>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</si>
  <si>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</si>
  <si>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</si>
  <si>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</si>
  <si>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</si>
  <si>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</si>
  <si>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</si>
  <si>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</si>
  <si>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</si>
  <si>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</si>
  <si>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</si>
  <si>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</si>
  <si>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</si>
  <si>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</si>
  <si>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</si>
  <si>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</si>
  <si>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</si>
  <si>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</si>
  <si>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</si>
  <si>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</si>
  <si>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</si>
  <si>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</si>
  <si>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</si>
  <si>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</si>
  <si>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</si>
  <si>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</si>
  <si>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</si>
  <si>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</si>
  <si>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</si>
  <si>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</si>
  <si>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</si>
  <si>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</si>
  <si>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</si>
  <si>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</si>
  <si>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</si>
  <si>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</si>
  <si>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</si>
  <si>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</si>
  <si>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</si>
  <si>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</si>
  <si>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</si>
  <si>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</si>
  <si>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</si>
  <si>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</si>
  <si>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</si>
  <si>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</si>
  <si>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</si>
  <si>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</si>
  <si>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</si>
  <si>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</si>
  <si>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</si>
  <si>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</si>
  <si>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</si>
  <si>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</si>
  <si>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</si>
  <si>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</si>
  <si>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</si>
  <si>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</si>
  <si>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</si>
  <si>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</si>
  <si>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</si>
  <si>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</si>
  <si>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</si>
  <si>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</si>
  <si>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</si>
  <si>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</si>
  <si>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</si>
  <si>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</si>
  <si>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</si>
  <si>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</si>
  <si>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</si>
  <si>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</si>
  <si>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</si>
  <si>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</si>
  <si>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</si>
  <si>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</si>
  <si>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</si>
  <si>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</si>
  <si>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</si>
  <si>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</si>
  <si>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</si>
  <si>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</si>
  <si>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</si>
  <si>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</si>
  <si>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</si>
  <si>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</si>
  <si>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</si>
  <si>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</si>
  <si>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</si>
  <si>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</si>
  <si>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</si>
  <si>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</si>
  <si>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</si>
  <si>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</si>
  <si>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</si>
  <si>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</si>
  <si>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</si>
  <si>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</si>
  <si>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</si>
  <si>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</si>
  <si>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</si>
  <si>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</si>
  <si>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</si>
  <si>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</si>
  <si>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</si>
  <si>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</si>
  <si>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</si>
  <si>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</si>
  <si>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</si>
  <si>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</si>
  <si>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</si>
  <si>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</si>
  <si>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</si>
  <si>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</si>
  <si>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</si>
  <si>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</si>
  <si>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</si>
  <si>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</si>
  <si>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</si>
  <si>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</si>
  <si>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</si>
  <si>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</si>
  <si>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</si>
  <si>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</si>
  <si>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</si>
  <si>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</si>
  <si>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</si>
  <si>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</si>
  <si>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</si>
  <si>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</si>
  <si>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</si>
  <si>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</si>
  <si>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</si>
  <si>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</si>
  <si>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</si>
  <si>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</si>
  <si>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</si>
  <si>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</si>
  <si>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</si>
  <si>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</si>
  <si>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</si>
  <si>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</si>
  <si>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</si>
  <si>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</si>
  <si>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</si>
  <si>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</si>
  <si>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</si>
  <si>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</si>
  <si>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</si>
  <si>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</si>
  <si>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</si>
  <si>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</si>
  <si>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</si>
  <si>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</si>
  <si>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</si>
  <si>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</si>
  <si>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</si>
  <si>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</si>
  <si>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</si>
  <si>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</si>
  <si>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</si>
  <si>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</si>
  <si>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</si>
  <si>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</si>
  <si>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</si>
  <si>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</si>
  <si>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</si>
  <si>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</si>
  <si>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</si>
  <si>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</si>
  <si>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</si>
  <si>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</si>
  <si>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</si>
  <si>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</si>
  <si>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</si>
  <si>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</si>
  <si>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</si>
  <si>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</si>
  <si>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</si>
  <si>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</si>
  <si>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</si>
  <si>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</si>
  <si>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</si>
  <si>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</si>
  <si>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</si>
  <si>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</si>
  <si>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</si>
  <si>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</si>
  <si>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</si>
  <si>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</si>
  <si>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</si>
  <si>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</si>
  <si>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</si>
  <si>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</si>
  <si>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</si>
  <si>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</si>
  <si>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</si>
  <si>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</si>
  <si>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</si>
  <si>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</si>
  <si>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</si>
  <si>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</si>
  <si>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</si>
  <si>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</si>
  <si>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</si>
  <si>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</si>
  <si>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</si>
  <si>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</si>
  <si>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</si>
  <si>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</si>
  <si>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</si>
  <si>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</si>
  <si>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</si>
  <si>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</si>
  <si>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</si>
  <si>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</si>
  <si>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</si>
  <si>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</si>
  <si>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</si>
  <si>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</si>
  <si>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</si>
  <si>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</si>
  <si>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</si>
  <si>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</si>
  <si>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</si>
  <si>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</si>
  <si>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</si>
  <si>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</si>
  <si>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</si>
  <si>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</si>
  <si>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</si>
  <si>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</si>
  <si>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</si>
  <si>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</si>
  <si>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</si>
  <si>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</si>
  <si>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</si>
  <si>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</si>
  <si>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</si>
  <si>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</si>
  <si>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</si>
  <si>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</si>
  <si>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</si>
  <si>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</si>
  <si>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</si>
  <si>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</si>
  <si>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</si>
  <si>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</si>
  <si>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</si>
  <si>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</si>
  <si>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</si>
  <si>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</si>
  <si>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</si>
  <si>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</si>
  <si>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</si>
  <si>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</si>
  <si>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</si>
  <si>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</si>
  <si>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</si>
  <si>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</si>
  <si>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</si>
  <si>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</si>
  <si>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</si>
  <si>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</si>
  <si>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</si>
  <si>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</si>
  <si>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</si>
  <si>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</si>
  <si>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</si>
  <si>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</si>
  <si>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</si>
  <si>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</si>
  <si>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</si>
  <si>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</si>
  <si>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</si>
  <si>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</si>
  <si>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</si>
  <si>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</si>
  <si>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</si>
  <si>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</si>
  <si>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</si>
  <si>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</si>
  <si>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</si>
  <si>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</si>
  <si>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</si>
  <si>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</si>
  <si>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</si>
  <si>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</si>
  <si>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</si>
  <si>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</si>
  <si>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</si>
  <si>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</si>
  <si>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</si>
  <si>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</si>
  <si>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</si>
  <si>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</si>
  <si>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</si>
  <si>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</si>
  <si>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</si>
  <si>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</si>
  <si>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</si>
  <si>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</si>
  <si>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</si>
  <si>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</si>
  <si>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</si>
  <si>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</si>
  <si>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</si>
  <si>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</si>
  <si>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</si>
  <si>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</si>
  <si>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</si>
  <si>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</si>
  <si>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</si>
  <si>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</si>
  <si>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</si>
  <si>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</si>
  <si>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</si>
  <si>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</si>
  <si>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</si>
  <si>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</si>
  <si>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</si>
  <si>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</si>
  <si>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</si>
  <si>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</si>
  <si>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</si>
  <si>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</si>
  <si>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</si>
  <si>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</si>
  <si>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</si>
  <si>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</si>
  <si>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</si>
  <si>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</si>
  <si>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</si>
  <si>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</si>
  <si>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</si>
  <si>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</si>
  <si>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</si>
  <si>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</si>
  <si>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</si>
  <si>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</si>
  <si>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</si>
  <si>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</si>
  <si>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</si>
  <si>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</si>
  <si>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</si>
  <si>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</si>
  <si>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</si>
  <si>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</si>
  <si>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</si>
  <si>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</si>
  <si>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</si>
  <si>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</si>
  <si>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</si>
  <si>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</si>
  <si>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</si>
  <si>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</si>
  <si>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</si>
  <si>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</si>
  <si>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</si>
  <si>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</si>
  <si>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</si>
  <si>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</si>
  <si>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</si>
  <si>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</si>
  <si>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</si>
  <si>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</si>
  <si>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</si>
  <si>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</si>
  <si>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</si>
  <si>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</si>
  <si>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</si>
  <si>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</si>
  <si>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</si>
  <si>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</si>
  <si>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</si>
  <si>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</si>
  <si>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</si>
  <si>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</si>
  <si>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</si>
  <si>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</si>
  <si>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</si>
  <si>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</si>
  <si>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</si>
  <si>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</si>
  <si>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</si>
  <si>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</si>
  <si>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</si>
  <si>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</si>
  <si>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</si>
  <si>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</si>
  <si>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</si>
  <si>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</si>
  <si>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</si>
  <si>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</si>
  <si>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</si>
  <si>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</si>
  <si>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</si>
  <si>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</si>
  <si>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</si>
  <si>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</si>
  <si>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</si>
  <si>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</si>
  <si>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</si>
  <si>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</si>
  <si>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</si>
  <si>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</si>
  <si>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</si>
  <si>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</si>
  <si>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</si>
  <si>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</si>
  <si>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</si>
  <si>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</si>
  <si>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</si>
  <si>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</si>
  <si>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</si>
  <si>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</si>
  <si>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</si>
  <si>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</si>
  <si>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</si>
  <si>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</si>
  <si>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</si>
  <si>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</si>
  <si>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</si>
  <si>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</si>
  <si>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</si>
  <si>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</si>
  <si>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</si>
  <si>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</si>
  <si>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</si>
  <si>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</si>
  <si>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</si>
  <si>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</si>
  <si>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</si>
  <si>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</si>
  <si>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</si>
  <si>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</si>
  <si>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</si>
  <si>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</si>
  <si>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</si>
  <si>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</si>
  <si>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</si>
  <si>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</si>
  <si>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</si>
  <si>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</si>
  <si>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</si>
  <si>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</si>
  <si>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</si>
  <si>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</si>
  <si>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</si>
  <si>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</si>
  <si>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</si>
  <si>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</si>
  <si>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</si>
  <si>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</si>
  <si>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</si>
  <si>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</si>
  <si>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</si>
  <si>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</si>
  <si>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</si>
  <si>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</si>
  <si>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</si>
  <si>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</si>
  <si>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</si>
  <si>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</si>
  <si>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</si>
  <si>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</si>
  <si>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</si>
  <si>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</si>
  <si>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</si>
  <si>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</si>
  <si>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</si>
  <si>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</si>
  <si>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</si>
  <si>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</si>
  <si>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</si>
  <si>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</si>
  <si>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</si>
  <si>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</si>
  <si>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</si>
  <si>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</si>
  <si>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</si>
  <si>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</si>
  <si>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</si>
  <si>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</si>
  <si>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</si>
  <si>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</si>
  <si>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</si>
  <si>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</si>
  <si>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</si>
  <si>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</si>
  <si>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</si>
  <si>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</si>
  <si>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</si>
  <si>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</si>
  <si>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</si>
  <si>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</si>
  <si>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</si>
  <si>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</si>
  <si>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</si>
  <si>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</si>
  <si>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</si>
  <si>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</si>
  <si>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</si>
  <si>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</si>
  <si>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</si>
  <si>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</si>
  <si>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</si>
  <si>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</si>
  <si>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</si>
  <si>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</si>
  <si>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</si>
  <si>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</si>
  <si>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</si>
  <si>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</si>
  <si>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</si>
  <si>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</si>
  <si>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</si>
  <si>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</si>
  <si>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</si>
  <si>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</si>
  <si>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</si>
  <si>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</si>
  <si>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</si>
  <si>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</si>
  <si>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</si>
  <si>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</si>
  <si>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</si>
  <si>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</si>
  <si>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</si>
  <si>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</si>
  <si>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</si>
  <si>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</si>
  <si>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</si>
  <si>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</si>
  <si>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</si>
  <si>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</si>
  <si>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</si>
  <si>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</si>
  <si>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</si>
  <si>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</si>
  <si>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</si>
  <si>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</si>
  <si>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</si>
  <si>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</si>
  <si>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</si>
  <si>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</si>
  <si>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</si>
  <si>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</si>
  <si>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</si>
  <si>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</si>
  <si>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</si>
  <si>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</si>
  <si>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</si>
  <si>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</si>
  <si>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</si>
  <si>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</si>
  <si>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</si>
  <si>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</si>
  <si>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</si>
  <si>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</si>
  <si>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</si>
  <si>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</si>
  <si>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</si>
  <si>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</si>
  <si>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</si>
  <si>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</si>
  <si>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</si>
  <si>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</si>
  <si>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</si>
  <si>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</si>
  <si>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</si>
  <si>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</si>
  <si>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</si>
  <si>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</si>
  <si>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</si>
  <si>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</si>
  <si>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</si>
  <si>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</si>
  <si>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</si>
  <si>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</si>
  <si>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</si>
  <si>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</si>
  <si>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</si>
  <si>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</si>
  <si>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</si>
  <si>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</si>
  <si>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</si>
  <si>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</si>
  <si>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</si>
  <si>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</si>
  <si>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</si>
  <si>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</si>
  <si>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</si>
  <si>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</si>
  <si>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</si>
  <si>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</si>
  <si>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</si>
  <si>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</si>
  <si>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</si>
  <si>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</si>
  <si>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</si>
  <si>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</si>
  <si>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</si>
  <si>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</si>
  <si>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</si>
  <si>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</si>
  <si>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</si>
  <si>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</si>
  <si>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</si>
  <si>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</si>
  <si>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</si>
  <si>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</si>
  <si>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</si>
  <si>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</si>
  <si>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</si>
  <si>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</si>
  <si>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</si>
  <si>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</si>
  <si>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</si>
  <si>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</si>
  <si>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</si>
  <si>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</si>
  <si>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</si>
  <si>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</si>
  <si>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</si>
  <si>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</si>
  <si>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</si>
  <si>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</si>
  <si>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</si>
  <si>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</si>
  <si>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</si>
  <si>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</si>
  <si>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</si>
  <si>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</si>
  <si>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</si>
  <si>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</si>
  <si>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</si>
  <si>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</si>
  <si>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</si>
  <si>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</si>
  <si>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</si>
  <si>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</si>
  <si>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</si>
  <si>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</si>
  <si>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</si>
  <si>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</si>
  <si>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</si>
  <si>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</si>
  <si>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</si>
  <si>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</si>
  <si>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</si>
  <si>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</si>
  <si>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</si>
  <si>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</si>
  <si>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</si>
  <si>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</si>
  <si>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</si>
  <si>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</si>
  <si>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</si>
  <si>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</si>
  <si>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</si>
  <si>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</si>
  <si>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</si>
  <si>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</si>
  <si>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</si>
  <si>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</si>
  <si>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</si>
  <si>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</si>
  <si>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</si>
  <si>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</si>
  <si>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</si>
  <si>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</si>
  <si>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</si>
  <si>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</si>
  <si>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</si>
  <si>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</si>
  <si>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</si>
  <si>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</si>
  <si>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</si>
  <si>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</si>
  <si>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</si>
  <si>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</si>
  <si>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</si>
  <si>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</si>
  <si>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</si>
  <si>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</si>
  <si>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</si>
  <si>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</si>
  <si>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</si>
  <si>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</si>
  <si>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</si>
  <si>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</si>
  <si>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</si>
  <si>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</si>
  <si>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</si>
  <si>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</si>
  <si>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</si>
  <si>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</si>
  <si>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</si>
  <si>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</si>
  <si>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</si>
  <si>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</si>
  <si>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</si>
  <si>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</si>
  <si>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</si>
  <si>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</si>
  <si>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</si>
  <si>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</si>
  <si>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</si>
  <si>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</si>
  <si>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</si>
  <si>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</si>
  <si>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</si>
  <si>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</si>
  <si>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</si>
  <si>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</si>
  <si>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</si>
  <si>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</si>
  <si>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</si>
  <si>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</si>
  <si>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</si>
  <si>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</si>
  <si>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</si>
  <si>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</si>
  <si>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</si>
  <si>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</si>
  <si>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</si>
  <si>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</si>
  <si>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</si>
  <si>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</si>
  <si>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</si>
  <si>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</si>
  <si>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</si>
  <si>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</si>
  <si>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</si>
  <si>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</si>
  <si>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</si>
  <si>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</si>
  <si>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</si>
  <si>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</si>
  <si>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</si>
  <si>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</si>
  <si>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</si>
  <si>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</si>
  <si>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</si>
  <si>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</si>
  <si>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</si>
  <si>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</si>
  <si>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</si>
  <si>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</si>
  <si>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</si>
  <si>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</si>
  <si>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</si>
  <si>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</si>
  <si>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</si>
  <si>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</si>
  <si>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</si>
  <si>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</si>
  <si>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</si>
  <si>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</si>
  <si>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</si>
  <si>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</si>
  <si>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</si>
  <si>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</si>
  <si>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</si>
  <si>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</si>
  <si>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</si>
  <si>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</si>
  <si>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</si>
  <si>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</si>
  <si>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</si>
  <si>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</si>
  <si>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</si>
  <si>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</si>
  <si>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</si>
  <si>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</si>
  <si>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</si>
  <si>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</si>
  <si>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</si>
  <si>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</si>
  <si>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</si>
  <si>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</si>
  <si>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</si>
  <si>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</si>
  <si>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</si>
  <si>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</si>
  <si>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</si>
  <si>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</si>
  <si>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</si>
  <si>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</si>
  <si>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</si>
  <si>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</si>
  <si>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</si>
  <si>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</si>
  <si>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</si>
  <si>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</si>
  <si>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</si>
  <si>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</si>
  <si>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</si>
  <si>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</si>
  <si>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</si>
  <si>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</si>
  <si>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</si>
  <si>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</si>
  <si>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</si>
  <si>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</si>
  <si>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</si>
  <si>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</si>
  <si>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</si>
  <si>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</si>
  <si>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</si>
  <si>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</si>
  <si>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</si>
  <si>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</si>
  <si>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</si>
  <si>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</si>
  <si>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</si>
  <si>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</si>
  <si>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</si>
  <si>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</si>
  <si>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</si>
  <si>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</si>
  <si>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</si>
  <si>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</si>
  <si>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</si>
  <si>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</si>
  <si>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</si>
  <si>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</si>
  <si>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</si>
  <si>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</si>
  <si>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</si>
  <si>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</si>
  <si>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</si>
  <si>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</si>
  <si>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</si>
  <si>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</si>
  <si>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</si>
  <si>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</si>
  <si>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</si>
  <si>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</si>
  <si>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</si>
  <si>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</si>
  <si>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</si>
  <si>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</si>
  <si>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</si>
  <si>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</si>
  <si>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</si>
  <si>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</si>
  <si>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</si>
  <si>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</si>
  <si>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</si>
  <si>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</si>
  <si>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</si>
  <si>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</si>
  <si>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</si>
  <si>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</si>
  <si>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</si>
  <si>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</si>
  <si>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</si>
  <si>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</si>
  <si>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</si>
  <si>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</si>
  <si>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</si>
  <si>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</si>
  <si>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</si>
  <si>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</si>
  <si>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</si>
  <si>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</si>
  <si>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</si>
  <si>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</si>
  <si>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</si>
  <si>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</si>
  <si>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</si>
  <si>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</si>
  <si>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</si>
  <si>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</si>
  <si>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</si>
  <si>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</si>
  <si>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</si>
  <si>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</si>
  <si>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</si>
  <si>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</si>
  <si>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</si>
  <si>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</si>
  <si>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</si>
  <si>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</si>
  <si>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</si>
  <si>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</si>
  <si>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</si>
  <si>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</si>
  <si>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</si>
  <si>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</si>
  <si>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</si>
  <si>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</si>
  <si>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</si>
  <si>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</si>
  <si>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</si>
  <si>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</si>
  <si>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</si>
  <si>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</si>
  <si>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</si>
  <si>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</si>
  <si>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</si>
  <si>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</si>
  <si>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</si>
  <si>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</si>
  <si>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</si>
  <si>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</si>
  <si>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</si>
  <si>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</si>
  <si>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</si>
  <si>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</si>
  <si>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</si>
  <si>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</si>
  <si>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</si>
  <si>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</si>
  <si>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</si>
  <si>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</si>
  <si>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</si>
  <si>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</si>
  <si>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</si>
  <si>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</si>
  <si>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</si>
  <si>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</si>
  <si>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</si>
  <si>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</si>
  <si>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</si>
  <si>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</si>
  <si>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</si>
  <si>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</si>
  <si>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</si>
  <si>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</si>
  <si>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</si>
  <si>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</si>
  <si>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</si>
  <si>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</si>
  <si>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</si>
  <si>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</si>
  <si>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</si>
  <si>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</si>
  <si>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</si>
  <si>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</si>
  <si>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</si>
  <si>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</si>
  <si>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</si>
  <si>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</si>
  <si>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</si>
  <si>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</si>
  <si>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</si>
  <si>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</si>
  <si>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</si>
  <si>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</si>
  <si>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</si>
  <si>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</si>
  <si>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</si>
  <si>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</si>
  <si>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</si>
  <si>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</si>
  <si>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</si>
  <si>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</si>
  <si>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</si>
  <si>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</si>
  <si>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</si>
  <si>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</si>
  <si>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</si>
  <si>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</si>
  <si>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</si>
  <si>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</si>
  <si>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</si>
  <si>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</si>
  <si>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</si>
  <si>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</si>
  <si>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</si>
  <si>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</si>
  <si>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</si>
  <si>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</si>
  <si>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</si>
  <si>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</si>
  <si>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</si>
  <si>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</si>
  <si>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</si>
  <si>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</si>
  <si>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</si>
  <si>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</si>
  <si>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</si>
  <si>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</si>
  <si>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</si>
  <si>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</si>
  <si>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</si>
  <si>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</si>
  <si>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</si>
  <si>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</si>
  <si>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</si>
  <si>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</si>
  <si>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</si>
  <si>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</si>
  <si>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</si>
  <si>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</si>
  <si>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</si>
  <si>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</si>
  <si>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</si>
  <si>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</si>
  <si>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</si>
  <si>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</si>
  <si>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</si>
  <si>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</si>
  <si>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</si>
  <si>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</si>
  <si>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</si>
  <si>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</si>
  <si>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</si>
  <si>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</si>
  <si>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</si>
  <si>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</si>
  <si>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</si>
  <si>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</si>
  <si>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</si>
  <si>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</si>
  <si>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</si>
  <si>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</si>
  <si>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</si>
  <si>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</si>
  <si>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</si>
  <si>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</si>
  <si>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</si>
  <si>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</si>
  <si>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</si>
  <si>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</si>
  <si>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</si>
  <si>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</si>
  <si>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</si>
  <si>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</si>
  <si>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</si>
  <si>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</si>
  <si>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</si>
  <si>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</si>
  <si>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</si>
  <si>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</si>
  <si>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</si>
  <si>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</si>
  <si>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</si>
  <si>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</si>
  <si>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</si>
  <si>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</si>
  <si>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</si>
  <si>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</si>
  <si>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</si>
  <si>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</si>
  <si>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</si>
  <si>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</si>
  <si>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</si>
  <si>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</si>
  <si>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</si>
  <si>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</si>
  <si>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</si>
  <si>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</si>
  <si>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</si>
  <si>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</si>
  <si>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</si>
  <si>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</si>
  <si>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</si>
  <si>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</si>
  <si>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</si>
  <si>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</si>
  <si>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</si>
  <si>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</si>
  <si>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</si>
  <si>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</si>
  <si>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</si>
  <si>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</si>
  <si>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</si>
  <si>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</si>
  <si>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</si>
  <si>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</si>
  <si>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</si>
  <si>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</si>
  <si>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</si>
  <si>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</si>
  <si>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</si>
  <si>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</si>
  <si>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</si>
  <si>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</si>
  <si>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</si>
  <si>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</si>
  <si>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</si>
  <si>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</si>
  <si>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</si>
  <si>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</si>
  <si>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</si>
  <si>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</si>
  <si>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</si>
  <si>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</si>
  <si>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</si>
  <si>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</si>
  <si>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</si>
  <si>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</si>
  <si>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</si>
  <si>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</si>
  <si>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</si>
  <si>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</si>
  <si>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</si>
  <si>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</si>
  <si>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</si>
  <si>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</si>
  <si>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</si>
  <si>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</si>
  <si>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</si>
  <si>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</si>
  <si>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</si>
  <si>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</si>
  <si>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</si>
  <si>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</si>
  <si>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</si>
  <si>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</si>
  <si>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</si>
  <si>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</si>
  <si>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</si>
  <si>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</si>
  <si>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</si>
  <si>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</si>
  <si>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</si>
  <si>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</si>
  <si>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</si>
  <si>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</si>
  <si>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</si>
  <si>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</si>
  <si>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</si>
  <si>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</si>
  <si>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</si>
  <si>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</si>
  <si>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</si>
  <si>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</si>
  <si>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</si>
  <si>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</si>
  <si>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</si>
  <si>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</si>
  <si>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</si>
  <si>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</si>
  <si>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</si>
  <si>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</si>
  <si>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</si>
  <si>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</si>
  <si>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</si>
  <si>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</si>
  <si>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</si>
  <si>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</si>
  <si>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</si>
  <si>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</si>
  <si>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</si>
  <si>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</si>
  <si>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</si>
  <si>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</si>
  <si>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</si>
  <si>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</si>
  <si>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</si>
  <si>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</si>
  <si>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</si>
  <si>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</si>
  <si>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</si>
  <si>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</si>
  <si>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</si>
  <si>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</si>
  <si>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</si>
  <si>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</si>
  <si>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</si>
  <si>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</si>
  <si>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</si>
  <si>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</si>
  <si>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</si>
  <si>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</si>
  <si>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</si>
  <si>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</si>
  <si>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</si>
  <si>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</si>
  <si>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</si>
  <si>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</si>
  <si>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</si>
  <si>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</si>
  <si>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</si>
  <si>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</si>
  <si>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</si>
  <si>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</si>
  <si>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</si>
  <si>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</si>
  <si>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</si>
  <si>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</si>
  <si>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</si>
  <si>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</si>
  <si>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</si>
  <si>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</si>
  <si>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</si>
  <si>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</si>
  <si>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</si>
  <si>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</si>
  <si>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</si>
  <si>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</si>
  <si>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</si>
  <si>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</si>
  <si>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</si>
  <si>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</si>
  <si>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</si>
  <si>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</si>
  <si>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</si>
  <si>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</si>
  <si>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</si>
  <si>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</si>
  <si>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</si>
  <si>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</si>
  <si>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</si>
  <si>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</si>
  <si>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</si>
  <si>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</si>
  <si>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</si>
  <si>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</si>
  <si>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</si>
  <si>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</si>
  <si>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</si>
  <si>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</si>
  <si>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</si>
  <si>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</si>
  <si>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</si>
  <si>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</si>
  <si>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</si>
  <si>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</si>
  <si>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</si>
  <si>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</si>
  <si>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</si>
  <si>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</si>
  <si>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</si>
  <si>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</si>
  <si>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</si>
  <si>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</si>
  <si>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</si>
  <si>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</si>
  <si>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</si>
  <si>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</si>
  <si>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</si>
  <si>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</si>
  <si>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</si>
  <si>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</si>
  <si>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</si>
  <si>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</si>
  <si>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</si>
  <si>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</si>
  <si>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</si>
  <si>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</si>
  <si>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</si>
  <si>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</si>
  <si>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</si>
  <si>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</si>
  <si>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</si>
  <si>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</si>
  <si>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</si>
  <si>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</si>
  <si>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</si>
  <si>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</si>
  <si>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</si>
  <si>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</si>
  <si>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</si>
  <si>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</si>
  <si>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</si>
  <si>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</si>
  <si>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</si>
  <si>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</si>
  <si>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</si>
  <si>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</si>
  <si>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</si>
  <si>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</si>
  <si>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</si>
  <si>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</si>
  <si>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</si>
  <si>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</si>
  <si>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</si>
  <si>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</si>
  <si>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</si>
  <si>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</si>
  <si>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</si>
  <si>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</si>
  <si>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</si>
  <si>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</si>
  <si>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</si>
  <si>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</si>
  <si>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</si>
  <si>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</si>
  <si>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</si>
  <si>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</si>
  <si>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</si>
  <si>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</si>
  <si>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</si>
  <si>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</si>
  <si>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</si>
  <si>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</si>
  <si>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</si>
  <si>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</si>
  <si>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</si>
  <si>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</si>
  <si>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</si>
  <si>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</si>
  <si>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</si>
  <si>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</si>
  <si>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</si>
  <si>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</si>
  <si>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</si>
  <si>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</si>
  <si>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</si>
  <si>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</si>
  <si>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</si>
  <si>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</si>
  <si>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</si>
  <si>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</si>
  <si>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</si>
  <si>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</si>
  <si>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</si>
  <si>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</si>
  <si>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</si>
  <si>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</si>
  <si>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</si>
  <si>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</si>
  <si>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</si>
  <si>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</si>
  <si>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</si>
  <si>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</si>
  <si>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</si>
  <si>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</si>
  <si>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</si>
  <si>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</si>
  <si>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</si>
  <si>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</si>
  <si>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</si>
  <si>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</si>
  <si>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</si>
  <si>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</si>
  <si>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</si>
  <si>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</si>
  <si>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</si>
  <si>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</si>
  <si>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</si>
  <si>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</si>
  <si>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</si>
  <si>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</si>
  <si>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</si>
  <si>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</si>
  <si>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</si>
  <si>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</si>
  <si>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</si>
  <si>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</si>
  <si>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</si>
  <si>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</si>
  <si>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</si>
  <si>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</si>
  <si>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</si>
  <si>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</si>
  <si>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</si>
  <si>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</si>
  <si>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</si>
  <si>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</si>
  <si>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</si>
  <si>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</si>
  <si>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</si>
  <si>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</si>
  <si>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</si>
  <si>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</si>
  <si>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</si>
  <si>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</si>
  <si>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</si>
  <si>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</si>
  <si>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</si>
  <si>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</si>
  <si>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</si>
  <si>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</si>
  <si>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</si>
  <si>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</si>
  <si>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</si>
  <si>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</si>
  <si>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</si>
  <si>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</si>
  <si>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</si>
  <si>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</si>
  <si>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</si>
  <si>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</si>
  <si>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</si>
  <si>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</si>
  <si>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</si>
  <si>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</si>
  <si>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</si>
  <si>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</si>
  <si>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</si>
  <si>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</si>
  <si>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</si>
  <si>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</si>
  <si>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</si>
  <si>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</si>
  <si>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</si>
  <si>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</si>
  <si>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</si>
  <si>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</si>
  <si>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</si>
  <si>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</si>
  <si>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</si>
  <si>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</si>
  <si>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</si>
  <si>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</si>
  <si>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</si>
  <si>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</si>
  <si>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</si>
  <si>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</si>
  <si>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</si>
  <si>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</si>
  <si>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</si>
  <si>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</si>
  <si>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</si>
  <si>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</si>
  <si>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</si>
  <si>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</si>
  <si>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</si>
  <si>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</si>
  <si>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</si>
  <si>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</si>
  <si>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</si>
  <si>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</si>
  <si>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</si>
  <si>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</si>
  <si>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</si>
  <si>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</si>
  <si>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</si>
  <si>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</si>
  <si>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</si>
  <si>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</si>
  <si>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</si>
  <si>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</si>
  <si>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</si>
  <si>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</si>
  <si>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</si>
  <si>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</si>
  <si>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</si>
  <si>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</si>
  <si>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</si>
  <si>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</si>
  <si>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</si>
  <si>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</si>
  <si>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</si>
  <si>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</si>
  <si>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</si>
  <si>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</si>
  <si>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</si>
  <si>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</si>
  <si>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</si>
  <si>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</si>
  <si>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</si>
  <si>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</si>
  <si>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</si>
  <si>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</si>
  <si>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</si>
  <si>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</si>
  <si>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</si>
  <si>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</si>
  <si>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</si>
  <si>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</si>
  <si>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</si>
  <si>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</si>
  <si>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</si>
  <si>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</si>
  <si>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</si>
  <si>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</si>
  <si>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</si>
  <si>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</si>
  <si>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</si>
  <si>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</si>
  <si>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</si>
  <si>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</si>
  <si>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</si>
  <si>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</si>
  <si>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</si>
  <si>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</si>
  <si>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</si>
  <si>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</si>
  <si>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</si>
  <si>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</si>
  <si>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</si>
  <si>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</si>
  <si>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</si>
  <si>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</si>
  <si>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</si>
  <si>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</si>
  <si>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</si>
  <si>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</si>
  <si>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</si>
  <si>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</si>
  <si>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</si>
  <si>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</si>
  <si>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</si>
  <si>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</si>
  <si>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</si>
  <si>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</si>
  <si>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</si>
  <si>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</si>
  <si>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</si>
  <si>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</si>
  <si>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</si>
  <si>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</si>
  <si>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</si>
  <si>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</si>
  <si>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</si>
  <si>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</si>
  <si>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</si>
  <si>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</si>
  <si>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</si>
  <si>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</si>
  <si>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</si>
  <si>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</si>
  <si>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</si>
  <si>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</si>
  <si>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</si>
  <si>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</si>
  <si>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</si>
  <si>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</si>
  <si>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</si>
  <si>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</si>
  <si>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</si>
  <si>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</si>
  <si>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</si>
  <si>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</si>
  <si>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</si>
  <si>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</si>
  <si>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</si>
  <si>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</si>
  <si>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</si>
  <si>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</si>
  <si>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</si>
  <si>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</si>
  <si>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</si>
  <si>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</si>
  <si>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</si>
  <si>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</si>
  <si>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</si>
  <si>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</si>
  <si>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</si>
  <si>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</si>
  <si>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</si>
  <si>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</si>
  <si>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</si>
  <si>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</si>
  <si>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</si>
  <si>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</si>
  <si>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</si>
  <si>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</si>
  <si>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</si>
  <si>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</si>
  <si>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</si>
  <si>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</si>
  <si>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</si>
  <si>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</si>
  <si>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</si>
  <si>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</si>
  <si>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</si>
  <si>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</si>
  <si>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</si>
  <si>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</si>
  <si>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</si>
  <si>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</si>
  <si>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</si>
  <si>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</si>
  <si>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</si>
  <si>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</si>
  <si>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</si>
  <si>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</si>
  <si>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</si>
  <si>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</si>
  <si>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</si>
  <si>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</si>
  <si>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</si>
  <si>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</si>
  <si>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</si>
  <si>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</si>
  <si>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</si>
  <si>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</si>
  <si>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</si>
  <si>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</si>
  <si>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</si>
  <si>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</si>
  <si>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</si>
  <si>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</si>
  <si>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</si>
  <si>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</si>
  <si>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</si>
  <si>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</si>
  <si>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</si>
  <si>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</si>
  <si>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</si>
  <si>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</si>
  <si>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</si>
  <si>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</si>
  <si>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</si>
  <si>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</si>
  <si>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</si>
  <si>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</si>
  <si>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</si>
  <si>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</si>
  <si>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</si>
  <si>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</si>
  <si>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</si>
  <si>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</si>
  <si>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</si>
  <si>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</si>
  <si>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</si>
  <si>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</si>
  <si>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</si>
  <si>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</si>
  <si>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</si>
  <si>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</si>
  <si>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</si>
  <si>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</si>
  <si>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</si>
  <si>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</si>
  <si>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</si>
  <si>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</si>
  <si>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</si>
  <si>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</si>
  <si>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</si>
  <si>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</si>
  <si>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</si>
  <si>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</si>
  <si>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</si>
  <si>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</si>
  <si>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</si>
  <si>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</si>
  <si>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</si>
  <si>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</si>
  <si>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</si>
  <si>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</si>
  <si>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</si>
  <si>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</si>
  <si>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</si>
  <si>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</si>
  <si>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</si>
  <si>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</si>
  <si>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</si>
  <si>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</si>
  <si>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</si>
  <si>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</si>
  <si>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</si>
  <si>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</si>
  <si>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</si>
  <si>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</si>
  <si>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</si>
  <si>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</si>
  <si>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</si>
  <si>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</si>
  <si>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</si>
  <si>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</si>
  <si>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</si>
  <si>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</si>
  <si>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</si>
  <si>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</si>
  <si>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</si>
  <si>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</si>
  <si>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</si>
  <si>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</si>
  <si>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</si>
  <si>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</si>
  <si>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</si>
  <si>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</si>
  <si>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</si>
  <si>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</si>
  <si>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</si>
  <si>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</si>
  <si>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</si>
  <si>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</si>
  <si>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</si>
  <si>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</si>
  <si>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</si>
  <si>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</si>
  <si>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</si>
  <si>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</si>
  <si>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</si>
  <si>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</si>
  <si>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</si>
  <si>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</si>
  <si>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</si>
  <si>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</si>
  <si>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</si>
  <si>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</si>
  <si>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</si>
  <si>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</si>
  <si>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</si>
  <si>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</si>
  <si>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</si>
  <si>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</si>
  <si>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</si>
  <si>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</si>
  <si>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</si>
  <si>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</si>
  <si>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</si>
  <si>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</si>
  <si>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</si>
  <si>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</si>
  <si>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</si>
  <si>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</si>
  <si>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</si>
  <si>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</si>
  <si>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</si>
  <si>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</si>
  <si>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</si>
  <si>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</si>
  <si>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</si>
  <si>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</si>
  <si>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</si>
  <si>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</si>
  <si>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</si>
  <si>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</si>
  <si>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</si>
  <si>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</si>
  <si>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</si>
  <si>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</si>
  <si>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</si>
  <si>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</si>
  <si>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</si>
  <si>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</si>
  <si>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</si>
  <si>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</si>
  <si>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</si>
  <si>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</si>
  <si>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</si>
  <si>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</si>
  <si>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</si>
  <si>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</si>
  <si>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</si>
  <si>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</si>
  <si>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</si>
  <si>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</si>
  <si>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</si>
  <si>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</si>
  <si>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</si>
  <si>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</si>
  <si>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</si>
  <si>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</si>
  <si>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</si>
  <si>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</si>
  <si>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</si>
  <si>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</si>
  <si>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</si>
  <si>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</si>
  <si>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</si>
  <si>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</si>
  <si>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</si>
  <si>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</si>
  <si>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</si>
  <si>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</si>
  <si>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</si>
  <si>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</si>
  <si>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</si>
  <si>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</si>
  <si>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</si>
  <si>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</si>
  <si>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</si>
  <si>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</si>
  <si>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</si>
  <si>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</si>
  <si>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</si>
  <si>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</si>
  <si>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</si>
  <si>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</si>
  <si>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</si>
  <si>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</si>
  <si>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</si>
  <si>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</si>
  <si>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</si>
  <si>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</si>
  <si>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</si>
  <si>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</si>
  <si>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</si>
  <si>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</si>
  <si>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</si>
  <si>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</si>
  <si>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</si>
  <si>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</si>
  <si>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</si>
  <si>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</si>
  <si>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</si>
  <si>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</si>
  <si>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</si>
  <si>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</si>
  <si>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</si>
  <si>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</si>
  <si>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</si>
  <si>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</si>
  <si>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</si>
  <si>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</si>
  <si>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</si>
  <si>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</si>
  <si>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</si>
  <si>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</si>
  <si>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</si>
  <si>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</si>
  <si>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</si>
  <si>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</si>
  <si>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</si>
  <si>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</si>
  <si>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</si>
  <si>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</si>
  <si>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</si>
  <si>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</si>
  <si>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</si>
  <si>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</si>
  <si>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</si>
  <si>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</si>
  <si>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</si>
  <si>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</si>
  <si>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</si>
  <si>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</si>
  <si>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</si>
  <si>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</si>
  <si>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</si>
  <si>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</si>
  <si>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</si>
  <si>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</si>
  <si>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</si>
  <si>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</si>
  <si>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</si>
  <si>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</si>
  <si>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</si>
  <si>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</si>
  <si>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</si>
  <si>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</si>
  <si>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</si>
  <si>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</si>
  <si>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</si>
  <si>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</si>
  <si>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</si>
  <si>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</si>
  <si>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</si>
  <si>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</si>
  <si>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</si>
  <si>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</si>
  <si>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</si>
  <si>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</si>
  <si>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</si>
  <si>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</si>
  <si>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</si>
  <si>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</si>
  <si>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</si>
  <si>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</si>
  <si>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</si>
  <si>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</si>
  <si>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</si>
  <si>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</si>
  <si>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</si>
  <si>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</si>
  <si>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</si>
  <si>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</si>
  <si>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</si>
  <si>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</si>
  <si>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</si>
  <si>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</si>
  <si>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</si>
  <si>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</si>
  <si>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</si>
  <si>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</si>
  <si>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</si>
  <si>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</si>
  <si>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</si>
  <si>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</si>
  <si>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</si>
  <si>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</si>
  <si>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</si>
  <si>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</si>
  <si>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</si>
  <si>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</si>
  <si>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</si>
  <si>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</si>
  <si>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</si>
  <si>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</si>
  <si>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</si>
  <si>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</si>
  <si>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</si>
  <si>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</si>
  <si>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</si>
  <si>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</si>
  <si>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</si>
  <si>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</si>
  <si>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</si>
  <si>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</si>
  <si>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</si>
  <si>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</si>
  <si>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</si>
  <si>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</si>
  <si>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</si>
  <si>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</si>
  <si>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</si>
  <si>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</si>
  <si>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</si>
  <si>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</si>
  <si>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</si>
  <si>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</si>
  <si>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</si>
  <si>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</si>
  <si>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</si>
  <si>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</si>
  <si>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</si>
  <si>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</si>
  <si>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</si>
  <si>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</si>
  <si>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</si>
  <si>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</si>
  <si>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</si>
  <si>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</si>
  <si>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</si>
  <si>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</si>
  <si>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</si>
  <si>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</si>
  <si>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</si>
  <si>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</si>
  <si>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</si>
  <si>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</si>
  <si>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</si>
  <si>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</si>
  <si>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</si>
  <si>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</si>
  <si>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</si>
  <si>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</si>
  <si>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</si>
  <si>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</si>
  <si>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</si>
  <si>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</si>
  <si>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</si>
  <si>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</si>
  <si>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</si>
  <si>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</si>
  <si>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</si>
  <si>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</si>
  <si>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</si>
  <si>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</si>
  <si>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</si>
  <si>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</si>
  <si>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</si>
  <si>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</si>
  <si>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</si>
  <si>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</si>
  <si>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</si>
  <si>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</si>
  <si>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</si>
  <si>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</si>
  <si>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</si>
  <si>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</si>
  <si>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</si>
  <si>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</si>
  <si>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</si>
  <si>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</si>
  <si>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</si>
  <si>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</si>
  <si>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</si>
  <si>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</si>
  <si>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</si>
  <si>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</si>
  <si>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</si>
  <si>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</si>
  <si>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</si>
  <si>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</si>
  <si>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</si>
  <si>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</si>
  <si>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</si>
  <si>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</si>
  <si>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</si>
  <si>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</si>
  <si>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</si>
  <si>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</si>
  <si>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</si>
  <si>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</si>
  <si>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</si>
  <si>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</si>
  <si>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</si>
  <si>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</si>
  <si>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</si>
  <si>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</si>
  <si>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</si>
  <si>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</si>
  <si>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</si>
  <si>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</si>
  <si>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</si>
  <si>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</si>
  <si>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</si>
  <si>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</si>
  <si>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</si>
  <si>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</si>
  <si>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</si>
  <si>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</si>
  <si>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</si>
  <si>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</si>
  <si>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</si>
  <si>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</si>
  <si>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</si>
  <si>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</si>
  <si>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</si>
  <si>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</si>
  <si>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</si>
  <si>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</si>
  <si>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</si>
  <si>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</si>
  <si>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</si>
  <si>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</si>
  <si>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</si>
  <si>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</si>
  <si>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</si>
  <si>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</si>
  <si>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</si>
  <si>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</si>
  <si>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</si>
  <si>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</si>
  <si>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</si>
  <si>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</si>
  <si>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</si>
  <si>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</si>
  <si>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</si>
  <si>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</si>
  <si>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</si>
  <si>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</si>
  <si>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</si>
  <si>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</si>
  <si>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</si>
  <si>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</si>
  <si>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</si>
  <si>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</si>
  <si>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</si>
  <si>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</si>
  <si>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</si>
  <si>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</si>
  <si>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</si>
  <si>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</si>
  <si>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</si>
  <si>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</si>
  <si>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</si>
  <si>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</si>
  <si>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</si>
  <si>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</si>
  <si>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</si>
  <si>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</si>
  <si>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</si>
  <si>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</si>
  <si>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</si>
  <si>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</si>
  <si>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</si>
  <si>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</si>
  <si>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</si>
  <si>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</si>
  <si>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</si>
  <si>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</si>
  <si>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</si>
  <si>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</si>
  <si>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</si>
  <si>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</si>
  <si>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</si>
  <si>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</si>
  <si>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</si>
  <si>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</si>
  <si>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</si>
  <si>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</si>
  <si>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</si>
  <si>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</si>
  <si>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</si>
  <si>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</si>
  <si>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</si>
  <si>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</si>
  <si>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</si>
  <si>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</si>
  <si>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</si>
  <si>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</si>
  <si>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</si>
  <si>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</si>
  <si>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</si>
  <si>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</si>
  <si>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</si>
  <si>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</si>
  <si>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</si>
  <si>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</si>
  <si>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</si>
  <si>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</si>
  <si>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</si>
  <si>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</si>
  <si>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</si>
  <si>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</si>
  <si>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</si>
  <si>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</si>
  <si>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</si>
  <si>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</si>
  <si>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</si>
  <si>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</si>
  <si>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</si>
  <si>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</si>
  <si>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</si>
  <si>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</si>
  <si>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</si>
  <si>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</si>
  <si>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</si>
  <si>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</si>
  <si>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</si>
  <si>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</si>
  <si>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</si>
  <si>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</si>
  <si>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</si>
  <si>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</si>
  <si>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</si>
  <si>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</si>
  <si>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</si>
  <si>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</si>
  <si>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</si>
  <si>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</si>
  <si>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</si>
  <si>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</si>
  <si>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</si>
  <si>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</si>
  <si>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</si>
  <si>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</si>
  <si>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</si>
  <si>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</si>
  <si>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</si>
  <si>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</si>
  <si>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</si>
  <si>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</si>
  <si>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</si>
  <si>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</si>
  <si>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</si>
  <si>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</si>
  <si>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</si>
  <si>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</si>
  <si>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</si>
  <si>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</si>
  <si>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</si>
  <si>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</si>
  <si>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</si>
  <si>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</si>
  <si>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</si>
  <si>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</si>
  <si>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</si>
  <si>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</si>
  <si>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</si>
  <si>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</si>
  <si>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</si>
  <si>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</si>
  <si>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</si>
  <si>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</si>
  <si>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</si>
  <si>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</si>
  <si>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</si>
  <si>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</si>
  <si>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</si>
  <si>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</si>
  <si>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</si>
  <si>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</si>
  <si>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</si>
  <si>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</si>
  <si>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</si>
  <si>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</si>
  <si>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</si>
  <si>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</si>
  <si>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</si>
  <si>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</si>
  <si>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</si>
  <si>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</si>
  <si>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</si>
  <si>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</si>
  <si>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</si>
  <si>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</si>
  <si>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</si>
  <si>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</si>
  <si>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</si>
  <si>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</si>
  <si>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</si>
  <si>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</si>
  <si>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</si>
  <si>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</si>
  <si>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</si>
  <si>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</si>
  <si>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</si>
  <si>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</si>
  <si>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</si>
  <si>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</si>
  <si>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</si>
  <si>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</si>
  <si>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</si>
  <si>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</si>
  <si>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</si>
  <si>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</si>
  <si>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</si>
  <si>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</si>
  <si>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</si>
  <si>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</si>
  <si>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</si>
  <si>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</si>
  <si>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</si>
  <si>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</si>
  <si>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</si>
  <si>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</si>
  <si>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</si>
  <si>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</si>
  <si>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</si>
  <si>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</si>
  <si>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</si>
  <si>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</si>
  <si>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</si>
  <si>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</si>
  <si>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</si>
  <si>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</si>
  <si>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</si>
  <si>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</si>
  <si>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</si>
  <si>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</si>
  <si>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</si>
  <si>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</si>
  <si>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</si>
  <si>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</si>
  <si>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</si>
  <si>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</si>
  <si>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</si>
  <si>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</si>
  <si>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</si>
  <si>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</si>
  <si>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</si>
  <si>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</si>
  <si>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</si>
  <si>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</si>
  <si>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</si>
  <si>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</si>
  <si>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</si>
  <si>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</si>
  <si>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</si>
  <si>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</si>
  <si>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</si>
  <si>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</si>
  <si>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</si>
  <si>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</si>
  <si>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</si>
  <si>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</si>
  <si>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</si>
  <si>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</si>
  <si>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</si>
  <si>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</si>
  <si>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</si>
  <si>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</si>
  <si>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</si>
  <si>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</si>
  <si>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</si>
  <si>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</si>
  <si>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</si>
  <si>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</si>
  <si>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</si>
  <si>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</si>
  <si>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</si>
  <si>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</si>
  <si>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</si>
  <si>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</si>
  <si>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</si>
  <si>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</si>
  <si>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</si>
  <si>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</si>
  <si>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</si>
  <si>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</si>
  <si>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</si>
  <si>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</si>
  <si>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</si>
  <si>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</si>
  <si>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</si>
  <si>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</si>
  <si>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</si>
  <si>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</si>
  <si>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</si>
  <si>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</si>
  <si>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</si>
  <si>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</si>
  <si>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</si>
  <si>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</si>
  <si>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</si>
  <si>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</si>
  <si>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</si>
  <si>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</si>
  <si>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</si>
  <si>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</si>
  <si>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</si>
  <si>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</si>
  <si>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</si>
  <si>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</si>
  <si>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</si>
  <si>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</si>
  <si>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</si>
  <si>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</si>
  <si>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</si>
  <si>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</si>
  <si>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</si>
  <si>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</si>
  <si>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</si>
  <si>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</si>
  <si>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</si>
  <si>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</si>
  <si>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</si>
  <si>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</si>
  <si>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</si>
  <si>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</si>
  <si>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</si>
  <si>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</si>
  <si>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</si>
  <si>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</si>
  <si>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</si>
  <si>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</si>
  <si>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</si>
  <si>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</si>
  <si>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</si>
  <si>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</si>
  <si>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</si>
  <si>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</si>
  <si>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</si>
  <si>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</si>
  <si>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</si>
  <si>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</si>
  <si>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</si>
  <si>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</si>
  <si>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</si>
  <si>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</si>
  <si>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</si>
  <si>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</si>
  <si>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</si>
  <si>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</si>
  <si>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</si>
  <si>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</si>
  <si>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</si>
  <si>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</si>
  <si>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</si>
  <si>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</si>
  <si>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</si>
  <si>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</si>
  <si>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</si>
  <si>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</si>
  <si>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</si>
  <si>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</si>
  <si>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</si>
  <si>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</si>
  <si>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</si>
  <si>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</si>
  <si>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</si>
  <si>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</si>
  <si>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</si>
  <si>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</si>
  <si>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</si>
  <si>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</si>
  <si>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</si>
  <si>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</si>
  <si>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</si>
  <si>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</si>
  <si>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</si>
  <si>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</si>
  <si>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</si>
  <si>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</si>
  <si>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</si>
  <si>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</si>
  <si>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</si>
  <si>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</si>
  <si>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</si>
  <si>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</si>
  <si>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</si>
  <si>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</si>
  <si>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</si>
  <si>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</si>
  <si>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</si>
  <si>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</si>
  <si>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</si>
  <si>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</si>
  <si>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</si>
  <si>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</si>
  <si>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</si>
  <si>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</si>
  <si>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</si>
  <si>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</si>
  <si>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</si>
  <si>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</si>
  <si>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</si>
  <si>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</si>
  <si>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</si>
  <si>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</si>
  <si>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</si>
  <si>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</si>
  <si>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</si>
  <si>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</si>
  <si>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</si>
  <si>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</si>
  <si>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</si>
  <si>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</si>
  <si>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</si>
  <si>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</si>
  <si>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</si>
  <si>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</si>
  <si>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</si>
  <si>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</si>
  <si>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</si>
  <si>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</si>
  <si>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</si>
  <si>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</si>
  <si>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</si>
  <si>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</si>
  <si>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</si>
  <si>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</si>
  <si>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</si>
  <si>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</si>
  <si>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</si>
  <si>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</si>
  <si>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</si>
  <si>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</si>
  <si>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</si>
  <si>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</si>
  <si>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</si>
  <si>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</si>
  <si>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</si>
  <si>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</si>
  <si>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</si>
  <si>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</si>
  <si>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</si>
  <si>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</si>
  <si>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</si>
  <si>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</si>
  <si>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</si>
  <si>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</si>
  <si>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</si>
  <si>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</si>
  <si>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</si>
  <si>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</si>
  <si>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</si>
  <si>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</si>
  <si>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</si>
  <si>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</si>
  <si>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</si>
  <si>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</si>
  <si>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</si>
  <si>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</si>
  <si>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</si>
  <si>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</si>
  <si>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</si>
  <si>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</si>
  <si>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</si>
  <si>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</si>
  <si>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</si>
  <si>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</si>
  <si>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</si>
  <si>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</si>
  <si>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</si>
  <si>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</si>
  <si>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</si>
  <si>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</si>
  <si>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</si>
  <si>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</si>
  <si>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</si>
  <si>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</si>
  <si>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</si>
  <si>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</si>
  <si>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</si>
  <si>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</si>
  <si>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</si>
  <si>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</si>
  <si>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</si>
  <si>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</si>
  <si>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</si>
  <si>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</si>
  <si>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</si>
  <si>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</si>
  <si>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</si>
  <si>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</si>
  <si>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</si>
  <si>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</si>
  <si>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</si>
  <si>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</si>
  <si>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</si>
  <si>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</si>
  <si>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</si>
  <si>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</si>
  <si>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</si>
  <si>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</si>
  <si>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</si>
  <si>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</si>
  <si>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</si>
  <si>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</si>
  <si>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</si>
  <si>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</si>
  <si>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</si>
  <si>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</si>
  <si>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</si>
  <si>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</si>
  <si>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</si>
  <si>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</si>
  <si>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</si>
  <si>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</si>
  <si>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</si>
  <si>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</si>
  <si>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</si>
  <si>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</si>
  <si>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</si>
  <si>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</si>
  <si>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</si>
  <si>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</si>
  <si>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</si>
  <si>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</si>
  <si>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</si>
  <si>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</si>
  <si>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</si>
  <si>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</si>
  <si>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</si>
  <si>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</si>
  <si>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</si>
  <si>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</si>
  <si>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</si>
  <si>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</si>
  <si>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</si>
  <si>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</si>
  <si>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</si>
  <si>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</si>
  <si>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</si>
  <si>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</si>
  <si>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</si>
  <si>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</si>
  <si>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</si>
  <si>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</si>
  <si>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</si>
  <si>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</si>
  <si>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</si>
  <si>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</si>
  <si>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</si>
  <si>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</si>
  <si>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</si>
  <si>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</si>
  <si>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</si>
  <si>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</si>
  <si>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</si>
  <si>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</si>
  <si>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</si>
  <si>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</si>
  <si>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</si>
  <si>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</si>
  <si>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</si>
  <si>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</si>
  <si>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</si>
  <si>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</si>
  <si>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</si>
  <si>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</si>
  <si>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</si>
  <si>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</si>
  <si>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</si>
  <si>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</si>
  <si>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</si>
  <si>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</si>
  <si>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</si>
  <si>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</si>
  <si>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</si>
  <si>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</si>
  <si>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</si>
  <si>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</si>
  <si>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</si>
  <si>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</si>
  <si>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</si>
  <si>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</si>
  <si>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</si>
  <si>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</si>
  <si>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</si>
  <si>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</si>
  <si>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</si>
  <si>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</si>
  <si>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</si>
  <si>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</si>
  <si>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</si>
  <si>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</si>
  <si>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</si>
  <si>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</si>
  <si>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</si>
  <si>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</si>
  <si>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</si>
  <si>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</si>
  <si>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</si>
  <si>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</si>
  <si>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</si>
  <si>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</si>
  <si>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</si>
  <si>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</si>
  <si>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</si>
  <si>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</si>
  <si>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</si>
  <si>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</si>
  <si>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</si>
  <si>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</si>
  <si>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</si>
  <si>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</si>
  <si>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</si>
  <si>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</si>
  <si>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</si>
  <si>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</si>
  <si>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</si>
  <si>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</si>
  <si>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</si>
  <si>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</si>
  <si>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</si>
  <si>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</si>
  <si>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</si>
  <si>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</si>
  <si>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</si>
  <si>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</si>
  <si>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</si>
  <si>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</si>
  <si>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</si>
  <si>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</si>
  <si>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</si>
  <si>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</si>
  <si>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</si>
  <si>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</si>
  <si>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</si>
  <si>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</si>
  <si>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</si>
  <si>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</si>
  <si>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</si>
  <si>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</si>
  <si>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</si>
  <si>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</si>
  <si>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</si>
  <si>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</si>
  <si>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</si>
  <si>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</si>
  <si>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</si>
  <si>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</si>
  <si>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</si>
  <si>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</si>
  <si>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</si>
  <si>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</si>
  <si>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</si>
  <si>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</si>
  <si>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</si>
  <si>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</si>
  <si>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</si>
  <si>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</si>
  <si>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</si>
  <si>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</si>
  <si>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</si>
  <si>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</si>
  <si>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</si>
  <si>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</si>
  <si>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</si>
  <si>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</si>
  <si>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</si>
  <si>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</si>
  <si>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</si>
  <si>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</si>
  <si>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</si>
  <si>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</si>
  <si>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</si>
  <si>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</si>
  <si>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</si>
  <si>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</si>
  <si>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</si>
  <si>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</si>
  <si>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</si>
  <si>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</si>
  <si>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</si>
  <si>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</si>
  <si>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</si>
  <si>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</si>
  <si>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</si>
  <si>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</si>
  <si>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</si>
  <si>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</si>
  <si>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</si>
  <si>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</si>
  <si>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</si>
  <si>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</si>
  <si>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</si>
  <si>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</si>
  <si>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</si>
  <si>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</si>
  <si>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</si>
  <si>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</si>
  <si>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</si>
  <si>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</si>
  <si>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</si>
  <si>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</si>
  <si>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</si>
  <si>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</si>
  <si>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</si>
  <si>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</si>
  <si>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</si>
  <si>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</si>
  <si>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</si>
  <si>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</si>
  <si>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</si>
  <si>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</si>
  <si>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</si>
  <si>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</si>
  <si>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</si>
  <si>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</si>
  <si>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</si>
  <si>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</si>
  <si>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</si>
  <si>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</si>
  <si>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</si>
  <si>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</si>
  <si>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</si>
  <si>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</si>
  <si>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</si>
  <si>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</si>
  <si>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</si>
  <si>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</si>
  <si>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</si>
  <si>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</si>
  <si>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</si>
  <si>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</si>
  <si>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</si>
  <si>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</si>
  <si>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</si>
  <si>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</si>
  <si>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</si>
  <si>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</si>
  <si>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</si>
  <si>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</si>
  <si>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</si>
  <si>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</si>
  <si>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</si>
  <si>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</si>
  <si>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</si>
  <si>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</si>
  <si>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</si>
  <si>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</si>
  <si>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</si>
  <si>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</si>
  <si>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</si>
  <si>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</si>
  <si>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</si>
  <si>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</si>
  <si>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</si>
  <si>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</si>
  <si>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</si>
  <si>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</si>
  <si>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</si>
  <si>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</si>
  <si>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</si>
  <si>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</si>
  <si>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</si>
  <si>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</si>
  <si>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</si>
  <si>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</si>
  <si>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</si>
  <si>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</si>
  <si>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</si>
  <si>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</si>
  <si>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</si>
  <si>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</si>
  <si>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</si>
  <si>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</si>
  <si>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</si>
  <si>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</si>
  <si>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</si>
  <si>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</si>
  <si>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</si>
  <si>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</si>
  <si>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</si>
  <si>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</si>
  <si>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</si>
  <si>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</si>
  <si>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</si>
  <si>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</si>
  <si>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</si>
  <si>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</si>
  <si>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</si>
  <si>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</si>
  <si>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</si>
  <si>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</si>
  <si>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</si>
  <si>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</si>
  <si>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</si>
  <si>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</si>
  <si>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</si>
  <si>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</si>
  <si>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</si>
  <si>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</si>
  <si>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</si>
  <si>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</si>
  <si>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</si>
  <si>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</si>
  <si>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</si>
  <si>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</si>
  <si>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</si>
  <si>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</si>
  <si>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</si>
  <si>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</si>
  <si>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</si>
  <si>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</si>
  <si>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</si>
  <si>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</si>
  <si>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</si>
  <si>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</si>
  <si>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</si>
  <si>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</si>
  <si>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</si>
  <si>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</si>
  <si>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</si>
  <si>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</si>
  <si>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</si>
  <si>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</si>
  <si>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</si>
  <si>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</si>
  <si>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</si>
  <si>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</si>
  <si>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</si>
  <si>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</si>
  <si>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</si>
  <si>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</si>
  <si>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</si>
  <si>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</si>
  <si>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</si>
  <si>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</si>
  <si>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</si>
  <si>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</si>
  <si>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</si>
  <si>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</si>
  <si>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</si>
  <si>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</si>
  <si>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</si>
  <si>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</si>
  <si>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</si>
  <si>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</si>
  <si>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</si>
  <si>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</si>
  <si>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</si>
  <si>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</si>
  <si>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</si>
  <si>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</si>
  <si>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</si>
  <si>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</si>
  <si>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</si>
  <si>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</si>
  <si>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</si>
  <si>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</si>
  <si>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</si>
  <si>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</si>
  <si>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</si>
  <si>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</si>
  <si>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</si>
  <si>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</si>
  <si>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</si>
  <si>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</si>
  <si>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</si>
  <si>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</si>
  <si>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</si>
  <si>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</si>
  <si>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</si>
  <si>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</si>
  <si>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</si>
  <si>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</si>
  <si>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</si>
  <si>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</si>
  <si>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</si>
  <si>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</si>
  <si>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</si>
  <si>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</si>
  <si>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</si>
  <si>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</si>
  <si>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</si>
  <si>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</si>
  <si>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</si>
  <si>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</si>
  <si>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</si>
  <si>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</si>
  <si>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</si>
  <si>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</si>
  <si>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</si>
  <si>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</si>
  <si>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</si>
  <si>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</si>
  <si>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</si>
  <si>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</si>
  <si>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</si>
  <si>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</si>
  <si>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</si>
  <si>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</si>
  <si>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</si>
  <si>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</si>
  <si>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</si>
  <si>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</si>
  <si>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</si>
  <si>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</si>
  <si>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</si>
  <si>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</si>
  <si>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</si>
  <si>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</si>
  <si>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</si>
  <si>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</si>
  <si>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</si>
  <si>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</si>
  <si>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</si>
  <si>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</si>
  <si>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</si>
  <si>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</si>
  <si>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</si>
  <si>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</si>
  <si>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</si>
  <si>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</si>
  <si>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</si>
  <si>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</si>
  <si>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</si>
  <si>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</si>
  <si>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</si>
  <si>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</si>
  <si>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</si>
  <si>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</si>
  <si>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</si>
  <si>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</si>
  <si>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</si>
  <si>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</si>
  <si>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</si>
  <si>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</si>
  <si>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</si>
  <si>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</si>
  <si>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</si>
  <si>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</si>
  <si>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</si>
  <si>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</si>
  <si>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</si>
  <si>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</si>
  <si>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</si>
  <si>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</si>
  <si>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</si>
  <si>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</si>
  <si>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</si>
  <si>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</si>
  <si>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</si>
  <si>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</si>
  <si>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</si>
  <si>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</si>
  <si>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</si>
  <si>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</si>
  <si>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</si>
  <si>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</si>
  <si>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</si>
  <si>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</si>
  <si>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</si>
  <si>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</si>
  <si>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</si>
  <si>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</si>
  <si>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</si>
  <si>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</si>
  <si>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</si>
  <si>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</si>
  <si>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</si>
  <si>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</si>
  <si>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</si>
  <si>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</si>
  <si>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</si>
  <si>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</si>
  <si>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</si>
  <si>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</si>
  <si>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</si>
  <si>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</si>
  <si>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</si>
  <si>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</si>
  <si>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</si>
  <si>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</si>
  <si>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</si>
  <si>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</si>
  <si>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</si>
  <si>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</si>
  <si>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</si>
  <si>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</si>
  <si>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</si>
  <si>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</si>
  <si>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</si>
  <si>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</si>
  <si>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</si>
  <si>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</si>
  <si>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</si>
  <si>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</si>
  <si>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</si>
  <si>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</si>
  <si>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</si>
  <si>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</si>
  <si>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</si>
  <si>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</si>
  <si>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</si>
  <si>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</si>
  <si>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</si>
  <si>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</si>
  <si>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</si>
  <si>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</si>
  <si>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</si>
  <si>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</si>
  <si>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</si>
  <si>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</si>
  <si>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</si>
  <si>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</si>
  <si>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</si>
  <si>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</si>
  <si>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</si>
  <si>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</si>
  <si>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</si>
  <si>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</si>
  <si>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</si>
  <si>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</si>
  <si>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</si>
  <si>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</si>
  <si>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</si>
  <si>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</si>
  <si>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</si>
  <si>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</si>
  <si>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</si>
  <si>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</si>
  <si>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</si>
  <si>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</si>
  <si>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</si>
  <si>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</si>
  <si>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</si>
  <si>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</si>
  <si>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</si>
  <si>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</si>
  <si>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</si>
  <si>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</si>
  <si>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</si>
  <si>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</si>
  <si>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</si>
  <si>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</si>
  <si>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</si>
  <si>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</si>
  <si>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</si>
  <si>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</si>
  <si>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</si>
  <si>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</si>
  <si>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</si>
  <si>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</si>
  <si>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</si>
  <si>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</si>
  <si>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</si>
  <si>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</si>
  <si>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</si>
  <si>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</si>
  <si>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</si>
  <si>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</si>
  <si>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</si>
  <si>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</si>
  <si>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</si>
  <si>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</si>
  <si>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</si>
  <si>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</si>
  <si>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</si>
  <si>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</si>
  <si>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</si>
  <si>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</si>
  <si>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</si>
  <si>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</si>
  <si>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</si>
  <si>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</si>
  <si>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</si>
  <si>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</si>
  <si>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</si>
  <si>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</si>
  <si>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</si>
  <si>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</si>
  <si>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</si>
  <si>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</si>
  <si>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</si>
  <si>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</si>
  <si>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</si>
  <si>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</si>
  <si>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</si>
  <si>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</si>
  <si>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</si>
  <si>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</si>
  <si>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</si>
  <si>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</si>
  <si>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</si>
  <si>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</si>
  <si>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</si>
  <si>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</si>
  <si>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</si>
  <si>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</si>
  <si>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</si>
  <si>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</si>
  <si>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</si>
  <si>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</si>
  <si>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</si>
  <si>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</si>
  <si>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</si>
  <si>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</si>
  <si>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</si>
  <si>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</si>
  <si>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</si>
  <si>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</si>
  <si>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</si>
  <si>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</si>
  <si>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</si>
  <si>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</si>
  <si>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</si>
  <si>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</si>
  <si>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</si>
  <si>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</si>
  <si>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</si>
  <si>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</si>
  <si>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</si>
  <si>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</si>
  <si>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</si>
  <si>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</si>
  <si>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</si>
  <si>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</si>
  <si>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</si>
  <si>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</si>
  <si>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</si>
  <si>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</si>
  <si>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</si>
  <si>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</si>
  <si>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</si>
  <si>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</si>
  <si>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</si>
  <si>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</si>
  <si>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</si>
  <si>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</si>
  <si>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</si>
  <si>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</si>
  <si>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</si>
  <si>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</si>
  <si>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</si>
  <si>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</si>
  <si>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</si>
  <si>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</si>
  <si>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</si>
  <si>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</si>
  <si>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</si>
  <si>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</si>
  <si>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</si>
  <si>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</si>
  <si>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</si>
  <si>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</si>
  <si>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</si>
  <si>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</si>
  <si>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</si>
  <si>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</si>
  <si>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</si>
  <si>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</si>
  <si>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</si>
  <si>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</si>
  <si>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</si>
  <si>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</si>
  <si>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</si>
  <si>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</si>
  <si>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</si>
  <si>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</si>
  <si>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</si>
  <si>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</si>
  <si>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</si>
  <si>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</si>
  <si>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</si>
  <si>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</si>
  <si>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</si>
  <si>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</si>
  <si>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</si>
  <si>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</si>
  <si>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</si>
  <si>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</si>
  <si>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</si>
  <si>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</si>
  <si>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</si>
  <si>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</si>
  <si>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</si>
  <si>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</si>
  <si>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</si>
  <si>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</si>
  <si>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</si>
  <si>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</si>
  <si>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</si>
  <si>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</si>
  <si>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</si>
  <si>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</si>
  <si>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</si>
  <si>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</si>
  <si>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</si>
  <si>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</si>
  <si>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</si>
  <si>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</si>
  <si>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</si>
  <si>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</si>
  <si>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</si>
  <si>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</si>
  <si>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</si>
  <si>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</si>
  <si>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</si>
  <si>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</si>
  <si>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</si>
  <si>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</si>
  <si>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</si>
  <si>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</si>
  <si>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</si>
  <si>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</si>
  <si>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</si>
  <si>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</si>
  <si>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</si>
  <si>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</si>
  <si>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</si>
  <si>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</si>
  <si>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</si>
  <si>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</si>
  <si>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</si>
  <si>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</si>
  <si>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</si>
  <si>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</si>
  <si>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</si>
  <si>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</si>
  <si>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</si>
  <si>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</si>
  <si>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</si>
  <si>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</si>
  <si>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</si>
  <si>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</si>
  <si>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</si>
  <si>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</si>
  <si>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</si>
  <si>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</si>
  <si>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</si>
  <si>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</si>
  <si>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</si>
  <si>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</si>
  <si>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</si>
  <si>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</si>
  <si>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</si>
  <si>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</si>
  <si>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</si>
  <si>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</si>
  <si>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</si>
  <si>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</si>
  <si>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</si>
  <si>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</si>
  <si>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</si>
  <si>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</si>
  <si>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</si>
  <si>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</si>
  <si>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</si>
  <si>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</si>
  <si>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</si>
  <si>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</si>
  <si>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</si>
  <si>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</si>
  <si>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</si>
  <si>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</si>
  <si>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</si>
  <si>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</si>
  <si>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</si>
  <si>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</si>
  <si>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</si>
  <si>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</si>
  <si>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</si>
  <si>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</si>
  <si>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</si>
  <si>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</si>
  <si>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</si>
  <si>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</si>
  <si>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</si>
  <si>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</si>
  <si>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</si>
  <si>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</si>
  <si>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</si>
  <si>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</si>
  <si>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</si>
  <si>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</si>
  <si>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</si>
  <si>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</si>
  <si>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</si>
  <si>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</si>
  <si>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</si>
  <si>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</si>
  <si>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</si>
  <si>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</si>
  <si>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</si>
  <si>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</si>
  <si>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</si>
  <si>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</si>
  <si>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</si>
  <si>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</si>
  <si>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</si>
  <si>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</si>
  <si>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</si>
  <si>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</si>
  <si>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</si>
  <si>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</si>
  <si>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</si>
  <si>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</si>
  <si>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</si>
  <si>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</si>
  <si>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</si>
  <si>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</si>
  <si>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</si>
  <si>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</si>
  <si>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</si>
  <si>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</si>
  <si>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</si>
  <si>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</si>
  <si>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</si>
  <si>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</si>
  <si>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</si>
  <si>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</si>
  <si>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</si>
  <si>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</si>
  <si>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</si>
  <si>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</si>
  <si>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</si>
  <si>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</si>
  <si>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</si>
  <si>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</si>
  <si>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</si>
  <si>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</si>
  <si>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</si>
  <si>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</si>
  <si>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</si>
  <si>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</si>
  <si>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</si>
  <si>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</si>
  <si>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</si>
  <si>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</si>
  <si>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</si>
  <si>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</si>
  <si>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</si>
  <si>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</si>
  <si>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</si>
  <si>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</si>
  <si>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</si>
  <si>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</si>
  <si>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</si>
  <si>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</si>
  <si>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</si>
  <si>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</si>
  <si>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</si>
  <si>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</si>
  <si>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</si>
  <si>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</si>
  <si>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</si>
  <si>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</si>
  <si>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</si>
  <si>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</si>
  <si>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</si>
  <si>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</si>
  <si>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</si>
  <si>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</si>
  <si>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</si>
  <si>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</si>
  <si>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</si>
  <si>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</si>
  <si>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</si>
  <si>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</si>
  <si>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</si>
  <si>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</si>
  <si>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</si>
  <si>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</si>
  <si>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</si>
  <si>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</si>
  <si>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</si>
  <si>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</si>
  <si>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</si>
  <si>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</si>
  <si>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</si>
  <si>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</si>
  <si>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</si>
  <si>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</si>
  <si>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</si>
  <si>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</si>
  <si>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</si>
  <si>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</si>
  <si>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</si>
  <si>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</si>
  <si>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</si>
  <si>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</si>
  <si>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</si>
  <si>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</si>
  <si>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</si>
  <si>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</si>
  <si>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</si>
  <si>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</si>
  <si>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</si>
  <si>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</si>
  <si>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</si>
  <si>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</si>
  <si>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</si>
  <si>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</si>
  <si>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</si>
  <si>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</si>
  <si>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</si>
  <si>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</si>
  <si>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</si>
  <si>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</si>
  <si>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</si>
  <si>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</si>
  <si>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</si>
  <si>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</si>
  <si>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</si>
  <si>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</si>
  <si>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</si>
  <si>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</si>
  <si>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</si>
  <si>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</si>
  <si>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</si>
  <si>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</si>
  <si>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</si>
  <si>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</si>
  <si>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</si>
  <si>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</si>
  <si>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</si>
  <si>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</si>
  <si>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</si>
  <si>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</si>
  <si>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</si>
  <si>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</si>
  <si>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</si>
  <si>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</si>
  <si>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</si>
  <si>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</si>
  <si>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</si>
  <si>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</si>
  <si>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</si>
  <si>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</si>
  <si>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</si>
  <si>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</si>
  <si>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</si>
  <si>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</si>
  <si>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</si>
  <si>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</si>
  <si>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</si>
  <si>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</si>
  <si>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</si>
  <si>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</si>
  <si>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</si>
  <si>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</si>
  <si>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</si>
  <si>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</si>
  <si>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</si>
  <si>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</si>
  <si>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</si>
  <si>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</si>
  <si>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</si>
  <si>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</si>
  <si>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</si>
  <si>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</si>
  <si>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</si>
  <si>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</si>
  <si>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</si>
  <si>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</si>
  <si>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</si>
  <si>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</si>
  <si>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</si>
  <si>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</si>
  <si>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</si>
  <si>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</si>
  <si>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</si>
  <si>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</si>
  <si>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</si>
  <si>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</si>
  <si>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</si>
  <si>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</si>
  <si>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</si>
  <si>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</si>
  <si>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</si>
  <si>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</si>
  <si>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</si>
  <si>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</si>
  <si>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</si>
  <si>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</si>
  <si>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</si>
  <si>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</si>
  <si>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</si>
  <si>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</si>
  <si>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</si>
  <si>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</si>
  <si>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</si>
  <si>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</si>
  <si>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</si>
  <si>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</si>
  <si>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</si>
  <si>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</si>
  <si>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</si>
  <si>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</si>
  <si>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</si>
  <si>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</si>
  <si>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</si>
  <si>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</si>
  <si>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</si>
  <si>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</si>
  <si>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</si>
  <si>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</si>
  <si>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</si>
  <si>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</si>
  <si>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</si>
  <si>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</si>
  <si>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</si>
  <si>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</si>
  <si>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</si>
  <si>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</si>
  <si>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</si>
  <si>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</si>
  <si>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</si>
  <si>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</si>
  <si>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</si>
  <si>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</si>
  <si>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</si>
  <si>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</si>
  <si>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</si>
  <si>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</si>
  <si>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</si>
  <si>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</si>
  <si>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</si>
  <si>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</si>
  <si>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</si>
  <si>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</si>
  <si>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</si>
  <si>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</si>
  <si>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</si>
  <si>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</si>
  <si>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</si>
  <si>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</si>
  <si>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</si>
  <si>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</si>
  <si>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</si>
  <si>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</si>
  <si>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</si>
  <si>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</si>
  <si>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</si>
  <si>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</si>
  <si>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</si>
  <si>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</si>
  <si>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</si>
  <si>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</si>
  <si>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</si>
  <si>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</si>
  <si>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</si>
  <si>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</si>
  <si>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</si>
  <si>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</si>
  <si>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</si>
  <si>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</si>
  <si>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</si>
  <si>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</si>
  <si>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</si>
  <si>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</si>
  <si>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</si>
  <si>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</si>
  <si>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</si>
  <si>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</si>
  <si>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</si>
  <si>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</si>
  <si>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</si>
  <si>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</si>
  <si>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</si>
  <si>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</si>
  <si>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</si>
  <si>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</si>
  <si>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</si>
  <si>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</si>
  <si>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</si>
  <si>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</si>
  <si>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</si>
  <si>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</si>
  <si>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</si>
  <si>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</si>
  <si>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</si>
  <si>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</si>
  <si>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</si>
  <si>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</si>
  <si>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</si>
  <si>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</si>
  <si>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</si>
  <si>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</si>
  <si>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</si>
  <si>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</si>
  <si>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</si>
  <si>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</si>
  <si>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</si>
  <si>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</si>
  <si>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</si>
  <si>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</si>
  <si>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</si>
  <si>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</si>
  <si>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</si>
  <si>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</si>
  <si>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</si>
  <si>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</si>
  <si>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</si>
  <si>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</si>
  <si>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</si>
  <si>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</si>
  <si>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</si>
  <si>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</si>
  <si>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</si>
  <si>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</si>
  <si>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</si>
  <si>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</si>
  <si>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</si>
  <si>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</si>
  <si>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</si>
  <si>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</si>
  <si>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</si>
  <si>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</si>
  <si>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</si>
  <si>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</si>
  <si>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</si>
  <si>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</si>
  <si>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</si>
  <si>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</si>
  <si>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</si>
  <si>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</si>
  <si>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</si>
  <si>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</si>
  <si>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</si>
  <si>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</si>
  <si>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</si>
  <si>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</si>
  <si>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</si>
  <si>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</si>
  <si>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</si>
  <si>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</si>
  <si>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</si>
  <si>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</si>
  <si>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</si>
  <si>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</si>
  <si>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</si>
  <si>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</si>
  <si>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</si>
  <si>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</si>
  <si>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</si>
  <si>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</si>
  <si>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</si>
  <si>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</si>
  <si>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</si>
  <si>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</si>
  <si>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</si>
  <si>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</si>
  <si>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</si>
  <si>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</si>
  <si>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</si>
  <si>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</si>
  <si>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</si>
  <si>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</si>
  <si>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</si>
  <si>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</si>
  <si>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</si>
  <si>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</si>
  <si>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</si>
  <si>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</si>
  <si>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</si>
  <si>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</si>
  <si>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</si>
  <si>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</si>
  <si>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</si>
  <si>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</si>
  <si>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</si>
  <si>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</si>
  <si>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</si>
  <si>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</si>
  <si>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</si>
  <si>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</si>
  <si>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</si>
  <si>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</si>
  <si>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</si>
  <si>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</si>
  <si>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</si>
  <si>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</si>
  <si>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</si>
  <si>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</si>
  <si>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</si>
  <si>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</si>
  <si>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</si>
  <si>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</si>
  <si>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</si>
  <si>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</si>
  <si>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</si>
  <si>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</si>
  <si>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</si>
  <si>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</si>
  <si>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</si>
  <si>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</si>
  <si>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</si>
  <si>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</si>
  <si>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</si>
  <si>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</si>
  <si>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</si>
  <si>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</si>
  <si>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</si>
  <si>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</si>
  <si>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</si>
  <si>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</si>
  <si>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</si>
  <si>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</si>
  <si>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</si>
  <si>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</si>
  <si>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</si>
  <si>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</si>
  <si>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</si>
  <si>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</si>
  <si>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</si>
  <si>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</si>
  <si>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</si>
  <si>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</si>
  <si>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</si>
  <si>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</si>
  <si>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</si>
  <si>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</si>
  <si>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</si>
  <si>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</si>
  <si>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</si>
  <si>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</si>
  <si>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</si>
  <si>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</si>
  <si>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</si>
  <si>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</si>
  <si>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</si>
  <si>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</si>
  <si>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</si>
  <si>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</si>
  <si>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</si>
  <si>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</si>
  <si>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</si>
  <si>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</si>
  <si>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</si>
  <si>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</si>
  <si>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</si>
  <si>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</si>
  <si>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</si>
  <si>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</si>
  <si>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</si>
  <si>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</si>
  <si>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</si>
  <si>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</si>
  <si>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</si>
  <si>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</si>
  <si>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</si>
  <si>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</si>
  <si>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</si>
  <si>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</si>
  <si>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</si>
  <si>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</si>
  <si>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</si>
  <si>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</si>
  <si>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</si>
  <si>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</si>
  <si>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</si>
  <si>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</si>
  <si>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</si>
  <si>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</si>
  <si>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</si>
  <si>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</si>
  <si>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</si>
  <si>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</si>
  <si>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</si>
  <si>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</si>
  <si>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</si>
  <si>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</si>
  <si>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</si>
  <si>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</si>
  <si>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</si>
  <si>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</si>
  <si>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</si>
  <si>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</si>
  <si>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</si>
  <si>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</si>
  <si>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</si>
  <si>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</si>
  <si>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</si>
  <si>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</si>
  <si>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</si>
  <si>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</si>
  <si>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</si>
  <si>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</si>
  <si>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</si>
  <si>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</si>
  <si>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</si>
  <si>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</si>
  <si>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</si>
  <si>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</si>
  <si>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</si>
  <si>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</si>
  <si>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</si>
  <si>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</si>
  <si>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</si>
  <si>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</si>
  <si>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</si>
  <si>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</si>
  <si>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</si>
  <si>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</si>
  <si>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</si>
  <si>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</si>
  <si>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</si>
  <si>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</si>
  <si>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</si>
  <si>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</si>
  <si>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</si>
  <si>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</si>
  <si>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</si>
  <si>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</si>
  <si>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</si>
  <si>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</si>
  <si>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</si>
  <si>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</si>
  <si>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</si>
  <si>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</si>
  <si>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</si>
  <si>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</si>
  <si>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</si>
  <si>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</si>
  <si>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</si>
  <si>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</si>
  <si>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</si>
  <si>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</si>
  <si>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</si>
  <si>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</si>
  <si>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</si>
  <si>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</si>
  <si>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</si>
  <si>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</si>
  <si>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</si>
  <si>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</si>
  <si>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</si>
  <si>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</si>
  <si>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</si>
  <si>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</si>
  <si>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</si>
  <si>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</si>
  <si>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</si>
  <si>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</si>
  <si>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</si>
  <si>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</si>
  <si>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</si>
  <si>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</si>
  <si>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</si>
  <si>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</si>
  <si>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</si>
  <si>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</si>
  <si>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</si>
  <si>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</si>
  <si>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</si>
  <si>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</si>
  <si>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</si>
  <si>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</si>
  <si>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</si>
  <si>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</si>
  <si>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</si>
  <si>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</si>
  <si>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</si>
  <si>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</si>
  <si>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</si>
  <si>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</si>
  <si>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</si>
  <si>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</si>
  <si>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</si>
  <si>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</si>
  <si>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</si>
  <si>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</si>
  <si>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</si>
  <si>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</si>
  <si>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</si>
  <si>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</si>
  <si>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</si>
  <si>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</si>
  <si>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</si>
  <si>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</si>
  <si>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</si>
  <si>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</si>
  <si>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</si>
  <si>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</si>
  <si>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</si>
  <si>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</si>
  <si>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</si>
  <si>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</si>
  <si>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</si>
  <si>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</si>
  <si>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</si>
  <si>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</si>
  <si>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</si>
  <si>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</si>
  <si>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</si>
  <si>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</si>
  <si>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</si>
  <si>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</si>
  <si>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</si>
  <si>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</si>
  <si>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</si>
  <si>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</si>
  <si>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</si>
  <si>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</si>
  <si>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</si>
  <si>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</si>
  <si>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</si>
  <si>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</si>
  <si>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</si>
  <si>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</si>
  <si>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</si>
  <si>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</si>
  <si>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</si>
  <si>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</si>
  <si>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</si>
  <si>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</si>
  <si>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</si>
  <si>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</si>
  <si>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</si>
  <si>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</si>
  <si>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</si>
  <si>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</si>
  <si>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</si>
  <si>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</si>
  <si>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</si>
  <si>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</si>
  <si>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</si>
  <si>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</si>
  <si>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</si>
  <si>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</si>
  <si>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</si>
  <si>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</si>
  <si>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</si>
  <si>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</si>
  <si>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</si>
  <si>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</si>
  <si>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</si>
  <si>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</si>
  <si>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</si>
  <si>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</si>
  <si>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</si>
  <si>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</si>
  <si>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</si>
  <si>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</si>
  <si>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</si>
  <si>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</si>
  <si>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</si>
  <si>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</si>
  <si>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</si>
  <si>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</si>
  <si>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</si>
  <si>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</si>
  <si>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</si>
  <si>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</si>
  <si>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</si>
  <si>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</si>
  <si>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</si>
  <si>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</si>
  <si>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</si>
  <si>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</si>
  <si>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</si>
  <si>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</si>
  <si>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</si>
  <si>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</si>
  <si>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</si>
  <si>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</si>
  <si>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</si>
  <si>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</si>
  <si>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</si>
  <si>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</si>
  <si>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</si>
  <si>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</si>
  <si>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</si>
  <si>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</si>
  <si>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</si>
  <si>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</si>
  <si>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</si>
  <si>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</si>
  <si>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</si>
  <si>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</si>
  <si>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</si>
  <si>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</si>
  <si>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</si>
  <si>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</si>
  <si>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</si>
  <si>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</si>
  <si>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</si>
  <si>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</si>
  <si>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</si>
  <si>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</si>
  <si>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</si>
  <si>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</si>
  <si>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</si>
  <si>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</si>
  <si>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</si>
  <si>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</si>
  <si>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</si>
  <si>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</si>
  <si>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</si>
  <si>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</si>
  <si>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</si>
  <si>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</si>
  <si>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</si>
  <si>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</si>
  <si>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</si>
  <si>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</si>
  <si>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</si>
  <si>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</si>
  <si>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</si>
  <si>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</si>
  <si>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</si>
  <si>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</si>
  <si>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</si>
  <si>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</si>
  <si>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</si>
  <si>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</si>
  <si>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</si>
  <si>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</si>
  <si>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</si>
  <si>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</si>
  <si>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</si>
  <si>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</si>
  <si>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</si>
  <si>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</si>
  <si>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</si>
  <si>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</si>
  <si>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</si>
  <si>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</si>
  <si>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</si>
  <si>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</si>
  <si>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</si>
  <si>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</si>
  <si>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</si>
  <si>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</si>
  <si>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</si>
  <si>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</si>
  <si>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</si>
  <si>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</si>
  <si>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</si>
  <si>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</si>
  <si>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</si>
  <si>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</si>
  <si>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</si>
  <si>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</si>
  <si>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</si>
  <si>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</si>
  <si>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</si>
  <si>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</si>
  <si>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</si>
  <si>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</si>
  <si>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</si>
  <si>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</si>
  <si>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</si>
  <si>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</si>
  <si>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</si>
  <si>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</si>
  <si>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</si>
  <si>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</si>
  <si>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</si>
  <si>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</si>
  <si>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</si>
  <si>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</si>
  <si>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</si>
  <si>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</si>
  <si>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</si>
  <si>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</si>
  <si>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</si>
  <si>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</si>
  <si>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</si>
  <si>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</si>
  <si>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</si>
  <si>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</si>
  <si>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</si>
  <si>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</si>
  <si>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</si>
  <si>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</si>
  <si>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</si>
  <si>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</si>
  <si>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</si>
  <si>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</si>
  <si>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</si>
  <si>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</si>
  <si>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</si>
  <si>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</si>
  <si>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</si>
  <si>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</si>
  <si>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</si>
  <si>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</si>
  <si>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</si>
  <si>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</si>
  <si>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</si>
  <si>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</si>
  <si>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</si>
  <si>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</si>
  <si>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</si>
  <si>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</si>
  <si>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</si>
  <si>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</si>
  <si>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</si>
  <si>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</si>
  <si>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</si>
  <si>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</si>
  <si>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</si>
  <si>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</si>
  <si>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</si>
  <si>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</si>
  <si>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</si>
  <si>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</si>
  <si>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</si>
  <si>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</si>
  <si>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</si>
  <si>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</si>
  <si>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</si>
  <si>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</si>
  <si>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</si>
  <si>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</si>
  <si>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</si>
  <si>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</si>
  <si>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</si>
  <si>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</si>
  <si>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</si>
  <si>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</si>
  <si>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</si>
  <si>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</si>
  <si>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</si>
  <si>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</si>
  <si>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</si>
  <si>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</si>
  <si>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</si>
  <si>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</si>
  <si>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</si>
  <si>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</si>
  <si>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</si>
  <si>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</si>
  <si>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</si>
  <si>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</si>
  <si>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</si>
  <si>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</si>
  <si>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</si>
  <si>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</si>
  <si>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</si>
  <si>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</si>
  <si>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</si>
  <si>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</si>
  <si>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</si>
  <si>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</si>
  <si>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</si>
  <si>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</si>
  <si>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</si>
  <si>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</si>
  <si>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</si>
  <si>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</si>
  <si>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</si>
  <si>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</si>
  <si>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</si>
  <si>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</si>
  <si>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</si>
  <si>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</si>
  <si>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</si>
  <si>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</si>
  <si>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</si>
  <si>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</si>
  <si>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</si>
  <si>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</si>
  <si>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</si>
  <si>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</si>
  <si>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</si>
  <si>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</si>
  <si>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</si>
  <si>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</si>
  <si>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</si>
  <si>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</si>
  <si>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</si>
  <si>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</si>
  <si>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</si>
  <si>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</si>
  <si>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</si>
  <si>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</si>
  <si>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</si>
  <si>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</si>
  <si>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</si>
  <si>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</si>
  <si>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</si>
  <si>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</si>
  <si>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</si>
  <si>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</si>
  <si>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</si>
  <si>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</si>
  <si>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</si>
  <si>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</si>
  <si>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</si>
  <si>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</si>
  <si>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</si>
  <si>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</si>
  <si>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</si>
  <si>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</si>
  <si>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</si>
  <si>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</si>
  <si>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</si>
  <si>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</si>
  <si>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</si>
  <si>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</si>
  <si>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</si>
  <si>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</si>
  <si>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</si>
  <si>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</si>
  <si>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</si>
  <si>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</si>
  <si>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</si>
  <si>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</si>
  <si>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</si>
  <si>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</si>
  <si>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</si>
  <si>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</si>
  <si>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</si>
  <si>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</si>
  <si>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</si>
  <si>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</si>
  <si>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</si>
  <si>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</si>
  <si>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</si>
  <si>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</si>
  <si>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</si>
  <si>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</si>
  <si>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</si>
  <si>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</si>
  <si>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</si>
  <si>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</si>
  <si>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</si>
  <si>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</si>
  <si>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</si>
  <si>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</si>
  <si>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</si>
  <si>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</si>
  <si>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</si>
  <si>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</si>
  <si>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</si>
  <si>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</si>
  <si>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</si>
  <si>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</si>
  <si>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</si>
  <si>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</si>
  <si>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</si>
  <si>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</si>
  <si>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</si>
  <si>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</si>
  <si>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</si>
  <si>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</si>
  <si>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</si>
  <si>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</si>
  <si>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</si>
  <si>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</si>
  <si>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</si>
  <si>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</si>
  <si>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</si>
  <si>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</si>
  <si>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</si>
  <si>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</si>
  <si>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</si>
  <si>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</si>
  <si>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</si>
  <si>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</si>
  <si>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</si>
  <si>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</si>
  <si>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</si>
  <si>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</si>
  <si>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</si>
  <si>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</si>
  <si>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</si>
  <si>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</si>
  <si>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</si>
  <si>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</si>
  <si>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</si>
  <si>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</si>
  <si>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</si>
  <si>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</si>
  <si>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</si>
  <si>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</si>
  <si>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</si>
  <si>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</si>
  <si>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</si>
  <si>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</si>
  <si>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</si>
  <si>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</si>
  <si>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</si>
  <si>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</si>
  <si>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</si>
  <si>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</si>
  <si>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</si>
  <si>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</si>
  <si>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</si>
  <si>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</si>
  <si>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</si>
  <si>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</si>
  <si>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</si>
  <si>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</si>
  <si>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</si>
  <si>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</si>
  <si>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</si>
  <si>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</si>
  <si>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</si>
  <si>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</si>
  <si>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</si>
  <si>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</si>
  <si>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</si>
  <si>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</si>
  <si>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</si>
  <si>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</si>
  <si>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</si>
  <si>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</si>
  <si>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</si>
  <si>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</si>
  <si>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</si>
  <si>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</si>
  <si>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</si>
  <si>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</si>
  <si>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</si>
  <si>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</si>
  <si>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</si>
  <si>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</si>
  <si>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</si>
  <si>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</si>
  <si>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</si>
  <si>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</si>
  <si>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</si>
  <si>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</si>
  <si>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</si>
  <si>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</si>
  <si>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</si>
  <si>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</si>
  <si>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</si>
  <si>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</si>
  <si>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</si>
  <si>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</si>
  <si>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</si>
  <si>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</si>
  <si>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</si>
  <si>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</si>
  <si>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</si>
  <si>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</si>
  <si>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</si>
  <si>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</si>
  <si>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</si>
  <si>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</si>
  <si>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</si>
  <si>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</si>
  <si>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</si>
  <si>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</si>
  <si>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</si>
  <si>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</si>
  <si>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</si>
  <si>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</si>
  <si>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</si>
  <si>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</si>
  <si>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</si>
  <si>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</si>
  <si>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</si>
  <si>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</si>
  <si>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</si>
  <si>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</si>
  <si>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</si>
  <si>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</si>
  <si>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</si>
  <si>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</si>
  <si>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</si>
  <si>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</si>
  <si>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</si>
  <si>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</si>
  <si>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</si>
  <si>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</si>
  <si>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</si>
  <si>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</si>
  <si>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</si>
  <si>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</si>
  <si>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</si>
  <si>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</si>
  <si>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</si>
  <si>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</si>
  <si>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</si>
  <si>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</si>
  <si>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</si>
  <si>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</si>
  <si>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</si>
  <si>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</si>
  <si>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</si>
  <si>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</si>
  <si>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</si>
  <si>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</si>
  <si>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</si>
  <si>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</si>
  <si>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</si>
  <si>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</si>
  <si>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</si>
  <si>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</si>
  <si>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</si>
  <si>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</si>
  <si>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</si>
  <si>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</si>
  <si>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</si>
  <si>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</si>
  <si>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</si>
  <si>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</si>
  <si>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</si>
  <si>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</si>
  <si>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</si>
  <si>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</si>
  <si>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</si>
  <si>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</si>
  <si>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</si>
  <si>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</si>
  <si>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</si>
  <si>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</si>
  <si>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</si>
  <si>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</si>
  <si>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</si>
  <si>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</si>
  <si>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</si>
  <si>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</si>
  <si>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</si>
  <si>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</si>
  <si>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</si>
  <si>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</si>
  <si>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</si>
  <si>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</si>
  <si>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</si>
  <si>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</si>
  <si>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</si>
  <si>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</si>
  <si>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</si>
  <si>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</si>
  <si>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</si>
  <si>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</si>
  <si>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</si>
  <si>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</si>
  <si>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</si>
  <si>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</si>
  <si>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</si>
  <si>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</si>
  <si>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</si>
  <si>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</si>
  <si>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</si>
  <si>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</si>
  <si>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</si>
  <si>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</si>
  <si>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</si>
  <si>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</si>
  <si>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</si>
  <si>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</si>
  <si>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</si>
  <si>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</si>
  <si>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</si>
  <si>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</si>
  <si>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</si>
  <si>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</si>
  <si>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</si>
  <si>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</si>
  <si>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</si>
  <si>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</si>
  <si>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</si>
  <si>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</si>
  <si>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</si>
  <si>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</si>
  <si>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</si>
  <si>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</si>
  <si>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</si>
  <si>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</si>
  <si>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</si>
  <si>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</si>
  <si>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</si>
  <si>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</si>
  <si>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</si>
  <si>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</si>
  <si>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</si>
  <si>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</si>
  <si>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</si>
  <si>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</si>
  <si>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</si>
  <si>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</si>
  <si>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</si>
  <si>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</si>
  <si>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</si>
  <si>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</si>
  <si>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</si>
  <si>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</si>
  <si>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</si>
  <si>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</si>
  <si>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</si>
  <si>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</si>
  <si>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</si>
  <si>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</si>
  <si>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</si>
  <si>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</si>
  <si>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</si>
  <si>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</si>
  <si>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</si>
  <si>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</si>
  <si>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</si>
  <si>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</si>
  <si>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</si>
  <si>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</si>
  <si>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</si>
  <si>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</si>
  <si>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</si>
  <si>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</si>
  <si>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</si>
  <si>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</si>
  <si>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</si>
  <si>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</si>
  <si>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</si>
  <si>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</si>
  <si>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</si>
  <si>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</si>
  <si>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</si>
  <si>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</si>
  <si>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</si>
  <si>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</si>
  <si>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</si>
  <si>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</si>
  <si>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</si>
  <si>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</si>
  <si>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</si>
  <si>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</si>
  <si>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</si>
  <si>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</si>
  <si>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</si>
  <si>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</si>
  <si>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</si>
  <si>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</si>
  <si>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</si>
  <si>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</si>
  <si>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</si>
  <si>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</si>
  <si>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</si>
  <si>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</si>
  <si>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</si>
  <si>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</si>
  <si>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</si>
  <si>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</si>
  <si>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</si>
  <si>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</si>
  <si>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</si>
  <si>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</si>
  <si>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</si>
  <si>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</si>
  <si>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</si>
  <si>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</si>
  <si>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</si>
  <si>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</si>
  <si>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</si>
  <si>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</si>
  <si>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</si>
  <si>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</si>
  <si>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</si>
  <si>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</si>
  <si>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</si>
  <si>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</si>
  <si>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</si>
  <si>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</si>
  <si>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</si>
  <si>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</si>
  <si>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</si>
  <si>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</si>
  <si>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</si>
  <si>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</si>
  <si>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</si>
  <si>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</si>
  <si>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</si>
  <si>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</si>
  <si>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</si>
  <si>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</si>
  <si>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</si>
  <si>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</si>
  <si>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</si>
  <si>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</si>
  <si>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</si>
  <si>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</si>
  <si>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</si>
  <si>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</si>
  <si>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</si>
  <si>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</si>
  <si>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</si>
  <si>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</si>
  <si>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</si>
  <si>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</si>
  <si>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</si>
  <si>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</si>
  <si>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</si>
  <si>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</si>
  <si>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</si>
  <si>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</si>
  <si>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</si>
  <si>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</si>
  <si>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</si>
  <si>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</si>
  <si>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</si>
  <si>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</si>
  <si>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</si>
  <si>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</si>
  <si>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</si>
  <si>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</si>
  <si>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</si>
  <si>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</si>
  <si>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</si>
  <si>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</si>
  <si>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</si>
  <si>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</si>
  <si>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</si>
  <si>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</si>
  <si>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</si>
  <si>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</si>
  <si>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</si>
  <si>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</si>
  <si>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</si>
  <si>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</si>
  <si>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</si>
  <si>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</si>
  <si>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</si>
  <si>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</si>
  <si>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</si>
  <si>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</si>
  <si>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</si>
  <si>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</si>
  <si>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</si>
  <si>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</si>
  <si>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</si>
  <si>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</si>
  <si>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</si>
  <si>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</si>
  <si>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</si>
  <si>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</si>
  <si>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</si>
  <si>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</si>
  <si>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</si>
  <si>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</si>
  <si>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</si>
  <si>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</si>
  <si>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</si>
  <si>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</si>
  <si>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</si>
  <si>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</si>
  <si>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</si>
  <si>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</si>
  <si>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</si>
  <si>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</si>
  <si>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</si>
  <si>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</si>
  <si>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</si>
  <si>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</si>
  <si>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</si>
  <si>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</si>
  <si>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</si>
  <si>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</si>
  <si>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</si>
  <si>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</si>
  <si>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</si>
  <si>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</si>
  <si>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</si>
  <si>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</si>
  <si>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</si>
  <si>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</si>
  <si>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</si>
  <si>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</si>
  <si>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</si>
  <si>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</si>
  <si>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</si>
  <si>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</si>
  <si>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</si>
  <si>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</si>
  <si>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</si>
  <si>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</si>
  <si>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</si>
  <si>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</si>
  <si>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</si>
  <si>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</si>
  <si>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</si>
  <si>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</si>
  <si>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</si>
  <si>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</si>
  <si>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</si>
  <si>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</si>
  <si>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</si>
  <si>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</si>
  <si>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</si>
  <si>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</si>
  <si>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</si>
  <si>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</si>
  <si>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</si>
  <si>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</si>
  <si>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</si>
  <si>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</si>
  <si>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</si>
  <si>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</si>
  <si>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</si>
  <si>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</si>
  <si>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</si>
  <si>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</si>
  <si>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</si>
  <si>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</si>
  <si>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</si>
  <si>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</si>
  <si>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</si>
  <si>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</si>
  <si>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</si>
  <si>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</si>
  <si>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</si>
  <si>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</si>
  <si>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</si>
  <si>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</si>
  <si>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</si>
  <si>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</si>
  <si>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</si>
  <si>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</si>
  <si>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</si>
  <si>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</si>
  <si>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</si>
  <si>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</si>
  <si>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</si>
  <si>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</si>
  <si>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</si>
  <si>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</si>
  <si>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</si>
  <si>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</si>
  <si>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</si>
  <si>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</si>
  <si>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</si>
  <si>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</si>
  <si>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</si>
  <si>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</si>
  <si>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</si>
  <si>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</si>
  <si>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</si>
  <si>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</si>
  <si>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</si>
  <si>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</si>
  <si>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</si>
  <si>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</si>
  <si>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</si>
  <si>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</si>
  <si>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</si>
  <si>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</si>
  <si>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</si>
  <si>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</si>
  <si>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</si>
  <si>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</si>
  <si>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</si>
  <si>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</si>
  <si>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</si>
  <si>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</si>
  <si>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</si>
  <si>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</si>
  <si>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</si>
  <si>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</si>
  <si>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</si>
  <si>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</si>
  <si>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</si>
  <si>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</si>
  <si>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</si>
  <si>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</si>
  <si>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</si>
  <si>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</si>
  <si>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</si>
  <si>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</si>
  <si>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</si>
  <si>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</si>
  <si>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</si>
  <si>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</si>
  <si>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</si>
  <si>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</si>
  <si>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</si>
  <si>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</si>
  <si>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</si>
  <si>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</si>
  <si>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</si>
  <si>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</si>
  <si>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</si>
  <si>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</si>
  <si>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</si>
  <si>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</si>
  <si>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</si>
  <si>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</si>
  <si>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</si>
  <si>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</si>
  <si>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</si>
  <si>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</si>
  <si>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</si>
  <si>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</si>
  <si>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</si>
  <si>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</si>
  <si>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</si>
  <si>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</si>
  <si>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</si>
  <si>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</si>
  <si>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</si>
  <si>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</si>
  <si>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</si>
  <si>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</si>
  <si>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</si>
  <si>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</si>
  <si>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</si>
  <si>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</si>
  <si>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</si>
  <si>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</si>
  <si>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</si>
  <si>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</si>
  <si>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</si>
  <si>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</si>
  <si>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</si>
  <si>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</si>
  <si>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</si>
  <si>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</si>
  <si>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</si>
  <si>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</si>
  <si>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</si>
  <si>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</si>
  <si>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</si>
  <si>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</si>
  <si>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</si>
  <si>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</si>
  <si>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</si>
  <si>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</si>
  <si>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</si>
  <si>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</si>
  <si>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</si>
  <si>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</si>
  <si>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</si>
  <si>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</si>
  <si>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</si>
  <si>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</si>
  <si>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</si>
  <si>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</si>
  <si>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</si>
  <si>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</si>
  <si>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</si>
  <si>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</si>
  <si>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</si>
  <si>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</si>
  <si>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</si>
  <si>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</si>
  <si>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</si>
  <si>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</si>
  <si>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</si>
  <si>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</si>
  <si>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</si>
  <si>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</si>
  <si>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</si>
  <si>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</si>
  <si>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</si>
  <si>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</si>
  <si>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</si>
  <si>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</si>
  <si>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</si>
  <si>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</si>
  <si>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</si>
  <si>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</si>
  <si>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</si>
  <si>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</si>
  <si>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</si>
  <si>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</si>
  <si>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</si>
  <si>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</si>
  <si>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</si>
  <si>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</si>
  <si>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</si>
  <si>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</si>
  <si>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</si>
  <si>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</si>
  <si>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</si>
  <si>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</si>
  <si>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</si>
  <si>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</si>
  <si>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</si>
  <si>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</si>
  <si>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</si>
  <si>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</si>
  <si>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</si>
  <si>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</si>
  <si>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</si>
  <si>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</si>
  <si>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</si>
  <si>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</si>
  <si>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</si>
  <si>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</si>
  <si>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</si>
  <si>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</si>
  <si>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</si>
  <si>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</si>
  <si>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</si>
  <si>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</si>
  <si>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</si>
  <si>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</si>
  <si>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</si>
  <si>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</si>
  <si>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</si>
  <si>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</si>
  <si>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</si>
  <si>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</si>
  <si>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</si>
  <si>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</si>
  <si>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</si>
  <si>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</si>
  <si>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</si>
  <si>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</si>
  <si>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</si>
  <si>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</si>
  <si>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</si>
  <si>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</si>
  <si>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</si>
  <si>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</si>
  <si>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</si>
  <si>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</si>
  <si>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</si>
  <si>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</si>
  <si>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</si>
  <si>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</si>
  <si>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</si>
  <si>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</si>
  <si>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</si>
  <si>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</si>
  <si>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</si>
  <si>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</si>
  <si>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</si>
  <si>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</si>
  <si>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</si>
  <si>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</si>
  <si>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</si>
  <si>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</si>
  <si>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</si>
  <si>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</si>
  <si>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</si>
  <si>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</si>
  <si>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</si>
  <si>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</si>
  <si>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</si>
  <si>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</si>
  <si>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</si>
  <si>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</si>
  <si>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</si>
  <si>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</si>
  <si>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</si>
  <si>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</si>
  <si>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</si>
  <si>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</si>
  <si>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</si>
  <si>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</si>
  <si>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</si>
  <si>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</si>
  <si>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</si>
  <si>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</si>
  <si>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</si>
  <si>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</si>
  <si>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</si>
  <si>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</si>
  <si>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</si>
  <si>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</si>
  <si>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</si>
  <si>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</si>
  <si>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</si>
  <si>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</si>
  <si>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</si>
  <si>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</si>
  <si>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</si>
  <si>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</si>
  <si>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</si>
  <si>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</si>
  <si>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</si>
  <si>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</si>
  <si>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</si>
  <si>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</si>
  <si>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</si>
  <si>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</si>
  <si>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</si>
  <si>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</si>
  <si>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</si>
  <si>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</si>
  <si>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</si>
  <si>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</si>
  <si>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</si>
  <si>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</si>
  <si>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</si>
  <si>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</si>
  <si>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</si>
  <si>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</si>
  <si>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</si>
  <si>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</si>
  <si>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</si>
  <si>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</si>
  <si>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</si>
  <si>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</si>
  <si>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</si>
  <si>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</si>
  <si>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</si>
  <si>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</si>
  <si>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</si>
  <si>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</si>
  <si>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</si>
  <si>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</si>
  <si>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</si>
  <si>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</si>
  <si>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</si>
  <si>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</si>
  <si>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</si>
  <si>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</si>
  <si>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</si>
  <si>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</si>
  <si>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</si>
  <si>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</si>
  <si>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</si>
  <si>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</si>
  <si>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</si>
  <si>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</si>
  <si>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</si>
  <si>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</si>
  <si>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</si>
  <si>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</si>
  <si>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</si>
  <si>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</si>
  <si>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</si>
  <si>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</si>
  <si>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</si>
  <si>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</si>
  <si>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</si>
  <si>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</si>
  <si>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</si>
  <si>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</si>
  <si>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</si>
  <si>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</si>
  <si>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</si>
  <si>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</si>
  <si>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</si>
  <si>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</si>
  <si>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</si>
  <si>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</si>
  <si>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</si>
  <si>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</si>
  <si>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</si>
  <si>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</si>
  <si>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</si>
  <si>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</si>
  <si>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</si>
  <si>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</si>
  <si>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</si>
  <si>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</si>
  <si>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</si>
  <si>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</si>
  <si>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</si>
  <si>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</si>
  <si>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</si>
  <si>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</si>
  <si>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</si>
  <si>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</si>
  <si>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</si>
  <si>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</si>
  <si>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</si>
  <si>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</si>
  <si>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</si>
  <si>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</si>
  <si>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</si>
  <si>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</si>
  <si>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</si>
  <si>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</si>
  <si>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</si>
  <si>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</si>
  <si>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</si>
  <si>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</si>
  <si>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</si>
  <si>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</si>
  <si>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</si>
  <si>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</si>
  <si>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</si>
  <si>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</si>
  <si>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</si>
  <si>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</si>
  <si>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</si>
  <si>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</si>
  <si>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</si>
  <si>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</si>
  <si>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</si>
  <si>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</si>
  <si>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</si>
  <si>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</si>
  <si>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</si>
  <si>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</si>
  <si>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</si>
  <si>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</si>
  <si>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</si>
  <si>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</si>
  <si>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</si>
  <si>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</si>
  <si>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</si>
  <si>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</si>
  <si>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</si>
  <si>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</si>
  <si>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</si>
  <si>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</si>
  <si>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</si>
  <si>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</si>
  <si>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</si>
  <si>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</si>
  <si>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</si>
  <si>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</si>
  <si>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</si>
  <si>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</si>
  <si>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</si>
  <si>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</si>
  <si>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</si>
  <si>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</si>
  <si>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</si>
  <si>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</si>
  <si>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</si>
  <si>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</si>
  <si>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</si>
  <si>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</si>
  <si>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</si>
  <si>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</si>
  <si>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</si>
  <si>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</si>
  <si>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</si>
  <si>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</si>
  <si>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</si>
  <si>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</si>
  <si>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</si>
  <si>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</si>
  <si>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</si>
  <si>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</si>
  <si>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</si>
  <si>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</si>
  <si>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</si>
  <si>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</si>
  <si>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</si>
  <si>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</si>
  <si>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</si>
  <si>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</si>
  <si>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</si>
  <si>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</si>
  <si>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</si>
  <si>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</si>
  <si>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</si>
  <si>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</si>
  <si>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</si>
  <si>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</si>
  <si>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</si>
  <si>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</si>
  <si>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</si>
  <si>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</si>
  <si>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</si>
  <si>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</si>
  <si>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</si>
  <si>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</si>
  <si>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</si>
  <si>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</si>
  <si>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</si>
  <si>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</si>
  <si>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</si>
  <si>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</si>
  <si>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</si>
  <si>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</si>
  <si>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</si>
  <si>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</si>
  <si>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</si>
  <si>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</si>
  <si>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</si>
  <si>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</si>
  <si>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</si>
  <si>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</si>
  <si>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</si>
  <si>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</si>
  <si>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</si>
  <si>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</si>
  <si>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</si>
  <si>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</si>
  <si>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</si>
  <si>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</si>
  <si>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</si>
  <si>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</si>
  <si>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</si>
  <si>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</si>
  <si>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</si>
  <si>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</si>
  <si>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</si>
  <si>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</si>
  <si>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</si>
  <si>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</si>
  <si>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</si>
  <si>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</si>
  <si>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</si>
  <si>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</si>
  <si>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</si>
  <si>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</si>
  <si>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</si>
  <si>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</si>
  <si>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</si>
  <si>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</si>
  <si>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</si>
  <si>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</si>
  <si>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</si>
  <si>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</si>
  <si>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</si>
  <si>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</si>
  <si>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</si>
  <si>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</si>
  <si>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</si>
  <si>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</si>
  <si>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</si>
  <si>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</si>
  <si>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</si>
  <si>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</si>
  <si>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</si>
  <si>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</si>
  <si>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</si>
  <si>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</si>
  <si>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</si>
  <si>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</si>
  <si>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</si>
  <si>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</si>
  <si>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</si>
  <si>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</si>
  <si>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</si>
  <si>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</si>
  <si>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</si>
  <si>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</si>
  <si>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</si>
  <si>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</si>
  <si>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</si>
  <si>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</si>
  <si>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</si>
  <si>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</si>
  <si>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</si>
  <si>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</si>
  <si>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</si>
  <si>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</si>
  <si>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</si>
  <si>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</si>
  <si>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</si>
  <si>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</si>
  <si>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</si>
  <si>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</si>
  <si>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</si>
  <si>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</si>
  <si>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</si>
  <si>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</si>
  <si>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</si>
  <si>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</si>
  <si>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</si>
  <si>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</si>
  <si>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</si>
  <si>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</si>
  <si>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</si>
  <si>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</si>
  <si>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</si>
  <si>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</si>
  <si>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</si>
  <si>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</si>
  <si>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</si>
  <si>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</si>
  <si>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</si>
  <si>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</si>
  <si>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</si>
  <si>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</si>
  <si>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</si>
  <si>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</si>
  <si>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</si>
  <si>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</si>
  <si>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</si>
  <si>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</si>
  <si>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</si>
  <si>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</si>
  <si>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</si>
  <si>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</si>
  <si>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</si>
  <si>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</si>
  <si>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</si>
  <si>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</si>
  <si>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</si>
  <si>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</si>
  <si>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</si>
  <si>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</si>
  <si>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</si>
  <si>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</si>
  <si>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</si>
  <si>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</si>
  <si>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</si>
  <si>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</si>
  <si>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</si>
  <si>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</si>
  <si>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</si>
  <si>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</si>
  <si>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</si>
  <si>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</si>
  <si>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</si>
  <si>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</si>
  <si>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</si>
  <si>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</si>
  <si>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</si>
  <si>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</si>
  <si>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</si>
  <si>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</si>
  <si>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</si>
  <si>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</si>
  <si>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</si>
  <si>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</si>
  <si>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</si>
  <si>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</si>
  <si>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</si>
  <si>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</si>
  <si>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</si>
  <si>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</si>
  <si>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</si>
  <si>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</si>
  <si>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</si>
  <si>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</si>
  <si>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</si>
  <si>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</si>
  <si>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</si>
  <si>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</si>
  <si>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</si>
  <si>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</si>
  <si>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</si>
  <si>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</si>
  <si>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</si>
  <si>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</si>
  <si>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</si>
  <si>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</si>
  <si>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</si>
  <si>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</si>
  <si>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</si>
  <si>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</si>
  <si>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</si>
  <si>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</si>
  <si>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</si>
  <si>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</si>
  <si>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</si>
  <si>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</si>
  <si>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</si>
  <si>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</si>
  <si>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</si>
  <si>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</si>
  <si>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</si>
  <si>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</si>
  <si>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</si>
  <si>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</si>
  <si>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</si>
  <si>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</si>
  <si>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</si>
  <si>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</si>
  <si>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</si>
  <si>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</si>
  <si>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</si>
  <si>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</si>
  <si>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</si>
  <si>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</si>
  <si>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</si>
  <si>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</si>
  <si>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</si>
  <si>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</si>
  <si>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</si>
  <si>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</si>
  <si>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</si>
  <si>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</si>
  <si>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</si>
  <si>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</si>
  <si>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</si>
  <si>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</si>
  <si>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</si>
  <si>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</si>
  <si>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</si>
  <si>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</si>
  <si>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</si>
  <si>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</si>
  <si>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</si>
  <si>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</si>
  <si>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</si>
  <si>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</si>
  <si>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</si>
  <si>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</si>
  <si>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</si>
  <si>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</si>
  <si>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</si>
  <si>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</si>
  <si>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</si>
  <si>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</si>
  <si>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</si>
  <si>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</si>
  <si>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</si>
  <si>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</si>
  <si>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</si>
  <si>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</si>
  <si>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</si>
  <si>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</si>
  <si>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</si>
  <si>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</si>
  <si>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</si>
  <si>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</si>
  <si>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</si>
  <si>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</si>
  <si>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</si>
  <si>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</si>
  <si>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</si>
  <si>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</si>
  <si>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</si>
  <si>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</si>
  <si>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</si>
  <si>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</si>
  <si>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</si>
  <si>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</si>
  <si>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</si>
  <si>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</si>
  <si>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</si>
  <si>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</si>
  <si>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</si>
  <si>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</si>
  <si>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</si>
  <si>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</si>
  <si>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</si>
  <si>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</si>
  <si>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</si>
  <si>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</si>
  <si>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</si>
  <si>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</si>
  <si>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</si>
  <si>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</si>
  <si>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</si>
  <si>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</si>
  <si>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</si>
  <si>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</si>
  <si>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</si>
  <si>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</si>
  <si>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</si>
  <si>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</si>
  <si>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</si>
  <si>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</si>
  <si>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</si>
  <si>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</si>
  <si>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</si>
  <si>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</si>
  <si>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</si>
  <si>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</si>
  <si>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</si>
  <si>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</si>
  <si>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</si>
  <si>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</si>
  <si>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</si>
  <si>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</si>
  <si>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</si>
  <si>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</si>
  <si>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</si>
  <si>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</si>
  <si>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</si>
  <si>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</si>
  <si>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</si>
  <si>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</si>
  <si>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</si>
  <si>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</si>
  <si>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</si>
  <si>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</si>
  <si>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</si>
  <si>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</si>
  <si>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</si>
  <si>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</si>
  <si>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</si>
  <si>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</si>
  <si>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</si>
  <si>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</si>
  <si>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</si>
  <si>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</si>
  <si>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</si>
  <si>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</si>
  <si>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</si>
  <si>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</si>
  <si>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</si>
  <si>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</si>
  <si>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</si>
  <si>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</si>
  <si>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</si>
  <si>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</si>
  <si>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</si>
  <si>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</si>
  <si>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</si>
  <si>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</si>
  <si>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</si>
  <si>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</si>
  <si>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</si>
  <si>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</si>
  <si>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</si>
  <si>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</si>
  <si>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</si>
  <si>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</si>
  <si>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</si>
  <si>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</si>
  <si>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</si>
  <si>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</si>
  <si>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</si>
  <si>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</si>
  <si>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</si>
  <si>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</si>
  <si>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</si>
  <si>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</si>
  <si>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</si>
  <si>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</si>
  <si>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</si>
  <si>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</si>
  <si>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</si>
  <si>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</si>
  <si>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</si>
  <si>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</si>
  <si>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</si>
  <si>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</si>
  <si>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</si>
  <si>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</si>
  <si>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</si>
  <si>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</si>
  <si>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</si>
  <si>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</si>
  <si>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</si>
  <si>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</si>
  <si>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</si>
  <si>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</si>
  <si>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</si>
  <si>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</si>
  <si>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</si>
  <si>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</si>
  <si>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</si>
  <si>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</si>
  <si>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</si>
  <si>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</si>
  <si>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</si>
  <si>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</si>
  <si>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</si>
  <si>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</si>
  <si>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</si>
  <si>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</si>
  <si>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</si>
  <si>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</si>
  <si>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</si>
  <si>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</si>
  <si>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</si>
  <si>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</si>
  <si>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</si>
  <si>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</si>
  <si>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</si>
  <si>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</si>
  <si>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</si>
  <si>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</si>
  <si>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</si>
  <si>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</si>
  <si>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</si>
  <si>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</si>
  <si>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</si>
  <si>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</si>
  <si>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</si>
  <si>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</si>
  <si>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</si>
  <si>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</si>
  <si>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</si>
  <si>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</si>
  <si>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</si>
  <si>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</si>
  <si>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</si>
  <si>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</si>
  <si>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</si>
  <si>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</si>
  <si>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</si>
  <si>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</si>
  <si>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</si>
  <si>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</si>
  <si>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</si>
  <si>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</si>
  <si>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</si>
  <si>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</si>
  <si>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</si>
  <si>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</si>
  <si>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</si>
  <si>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</si>
  <si>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</si>
  <si>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</si>
  <si>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</si>
  <si>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</si>
  <si>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</si>
  <si>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</si>
  <si>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</si>
  <si>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</si>
  <si>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</si>
  <si>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</si>
  <si>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</si>
  <si>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</si>
  <si>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</si>
  <si>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</si>
  <si>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</si>
  <si>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</si>
  <si>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</si>
  <si>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</si>
  <si>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</si>
  <si>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</si>
  <si>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</si>
  <si>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</si>
  <si>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</si>
  <si>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</si>
  <si>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</si>
  <si>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</si>
  <si>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</si>
  <si>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</si>
  <si>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</si>
  <si>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</si>
  <si>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</si>
  <si>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</si>
  <si>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</si>
  <si>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</si>
  <si>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</si>
  <si>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</si>
  <si>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</si>
  <si>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</si>
  <si>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</si>
  <si>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</si>
  <si>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</si>
  <si>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</si>
  <si>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</si>
  <si>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</si>
  <si>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</si>
  <si>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</si>
  <si>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</si>
  <si>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</si>
  <si>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</si>
  <si>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</si>
  <si>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</si>
  <si>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</si>
  <si>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</si>
  <si>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</si>
  <si>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</si>
  <si>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</si>
  <si>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</si>
  <si>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</si>
  <si>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</si>
  <si>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</si>
  <si>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</si>
  <si>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</si>
  <si>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</si>
  <si>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</si>
  <si>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</si>
  <si>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</si>
  <si>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</si>
  <si>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</si>
  <si>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</si>
  <si>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</si>
  <si>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</si>
  <si>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</si>
  <si>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</si>
  <si>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</si>
  <si>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</si>
  <si>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</si>
  <si>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</si>
  <si>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</si>
  <si>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</si>
  <si>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</si>
  <si>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</si>
  <si>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</si>
  <si>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</si>
  <si>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</si>
  <si>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</si>
  <si>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</si>
  <si>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</si>
  <si>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</si>
  <si>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</si>
  <si>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</si>
  <si>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</si>
  <si>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</si>
  <si>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</si>
  <si>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</si>
  <si>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</si>
  <si>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</si>
  <si>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</si>
  <si>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</si>
  <si>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</si>
  <si>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</si>
  <si>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</si>
  <si>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</si>
  <si>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</si>
  <si>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</si>
  <si>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</si>
  <si>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</si>
  <si>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</si>
  <si>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</si>
  <si>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</si>
  <si>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</si>
  <si>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</si>
  <si>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</si>
  <si>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</si>
  <si>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</si>
  <si>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</si>
  <si>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</si>
  <si>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</si>
  <si>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</si>
  <si>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</si>
  <si>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</si>
  <si>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</si>
  <si>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</si>
  <si>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</si>
  <si>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</si>
  <si>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</si>
  <si>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</si>
  <si>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</si>
  <si>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</si>
  <si>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</si>
  <si>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</si>
  <si>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</si>
  <si>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</si>
  <si>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</si>
  <si>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</si>
  <si>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</si>
  <si>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</si>
  <si>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</si>
  <si>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</si>
  <si>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</si>
  <si>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</si>
  <si>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</si>
  <si>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</si>
  <si>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</si>
  <si>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</si>
  <si>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</si>
  <si>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</si>
  <si>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</si>
  <si>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</si>
  <si>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</si>
  <si>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</si>
  <si>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</si>
  <si>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</si>
  <si>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</si>
  <si>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</si>
  <si>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</si>
  <si>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</si>
  <si>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</si>
  <si>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</si>
  <si>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</si>
  <si>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</si>
  <si>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</si>
  <si>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</si>
  <si>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</si>
  <si>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</si>
  <si>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</si>
  <si>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</si>
  <si>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</si>
  <si>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</si>
  <si>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</si>
  <si>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</si>
  <si>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</si>
  <si>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</si>
  <si>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</si>
  <si>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</si>
  <si>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</si>
  <si>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</si>
  <si>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</si>
  <si>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</si>
  <si>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</si>
  <si>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</si>
  <si>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</si>
  <si>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</si>
  <si>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</si>
  <si>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</si>
  <si>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</si>
  <si>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</si>
  <si>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</si>
  <si>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</si>
  <si>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</si>
  <si>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</si>
  <si>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</si>
  <si>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</si>
  <si>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</si>
  <si>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</si>
  <si>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</si>
  <si>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</si>
  <si>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</si>
  <si>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</si>
  <si>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</si>
  <si>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</si>
  <si>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</si>
  <si>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</si>
  <si>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</si>
  <si>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</si>
  <si>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</si>
  <si>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</si>
  <si>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</si>
  <si>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</si>
  <si>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</si>
  <si>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</si>
  <si>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</si>
  <si>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</si>
  <si>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</si>
  <si>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</si>
  <si>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</si>
  <si>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</si>
  <si>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</si>
  <si>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</si>
  <si>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</si>
  <si>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</si>
  <si>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</si>
  <si>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</si>
  <si>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</si>
  <si>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</si>
  <si>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</si>
  <si>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</si>
  <si>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</si>
  <si>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</si>
  <si>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</si>
  <si>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</si>
  <si>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</si>
  <si>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</si>
  <si>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</si>
  <si>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</si>
  <si>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</si>
  <si>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</si>
  <si>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</si>
  <si>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</si>
  <si>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</si>
  <si>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</si>
  <si>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</si>
  <si>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</si>
  <si>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</si>
  <si>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</si>
  <si>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</si>
  <si>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</si>
  <si>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</si>
  <si>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</si>
  <si>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</si>
  <si>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</si>
  <si>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</si>
  <si>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</si>
  <si>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</si>
  <si>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</si>
  <si>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</si>
  <si>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</si>
  <si>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</si>
  <si>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</si>
  <si>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</si>
  <si>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</si>
  <si>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</si>
  <si>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</si>
  <si>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</si>
  <si>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</si>
  <si>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</si>
  <si>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</si>
  <si>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</si>
  <si>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</si>
  <si>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</si>
  <si>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</si>
  <si>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</si>
  <si>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</si>
  <si>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</si>
  <si>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</si>
  <si>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</si>
  <si>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</si>
  <si>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</si>
  <si>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</si>
  <si>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</si>
  <si>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</si>
  <si>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</si>
  <si>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</si>
  <si>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</si>
  <si>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</si>
  <si>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</si>
  <si>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</si>
  <si>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</si>
  <si>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</si>
  <si>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</si>
  <si>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</si>
  <si>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</si>
  <si>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</si>
  <si>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</si>
  <si>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</si>
  <si>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</si>
  <si>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</si>
  <si>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</si>
  <si>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</si>
  <si>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</si>
  <si>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</si>
  <si>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</si>
  <si>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</si>
  <si>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</si>
  <si>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</si>
  <si>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</si>
  <si>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</si>
  <si>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</si>
  <si>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</si>
  <si>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</si>
  <si>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</si>
  <si>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</si>
  <si>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</si>
  <si>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</si>
  <si>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</si>
  <si>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</si>
  <si>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</si>
  <si>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</si>
  <si>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</si>
  <si>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</si>
  <si>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</si>
  <si>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</si>
  <si>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</si>
  <si>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</si>
  <si>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</si>
  <si>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</si>
  <si>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</si>
  <si>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</si>
  <si>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</si>
  <si>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</si>
  <si>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</si>
  <si>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</si>
  <si>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</si>
  <si>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</si>
  <si>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</si>
  <si>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</si>
  <si>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</si>
  <si>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</si>
  <si>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</si>
  <si>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</si>
  <si>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</si>
  <si>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</si>
  <si>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</si>
  <si>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</si>
  <si>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</si>
  <si>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</si>
  <si>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</si>
  <si>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</si>
  <si>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</si>
  <si>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</si>
  <si>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</si>
  <si>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</si>
  <si>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</si>
  <si>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</si>
  <si>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</si>
  <si>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</si>
  <si>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</si>
  <si>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</si>
  <si>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</si>
  <si>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</si>
  <si>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</si>
  <si>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</si>
  <si>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</si>
  <si>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</si>
  <si>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</si>
  <si>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</si>
  <si>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</si>
  <si>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</si>
  <si>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</si>
  <si>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</si>
  <si>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</si>
  <si>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</si>
  <si>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</si>
  <si>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</si>
  <si>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</si>
  <si>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</si>
  <si>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</si>
  <si>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</si>
  <si>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</si>
  <si>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</si>
  <si>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</si>
  <si>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</si>
  <si>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</si>
  <si>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</si>
  <si>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</si>
  <si>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</si>
  <si>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</si>
  <si>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</si>
  <si>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</si>
  <si>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</si>
  <si>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</si>
  <si>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</si>
  <si>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</si>
  <si>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</si>
  <si>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</si>
  <si>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</si>
  <si>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</si>
  <si>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</si>
  <si>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</si>
  <si>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</si>
  <si>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</si>
  <si>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</si>
  <si>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</si>
  <si>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</si>
  <si>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</si>
  <si>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</si>
  <si>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</si>
  <si>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</si>
  <si>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</si>
  <si>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</si>
  <si>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</si>
  <si>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</si>
  <si>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</si>
  <si>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</si>
  <si>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</si>
  <si>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</si>
  <si>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</si>
  <si>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</si>
  <si>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</si>
  <si>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</si>
  <si>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</si>
  <si>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</si>
  <si>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</si>
  <si>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</si>
  <si>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</si>
  <si>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</si>
  <si>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</si>
  <si>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</si>
  <si>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</si>
  <si>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</si>
  <si>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</si>
  <si>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</si>
  <si>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</si>
  <si>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</si>
  <si>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</si>
  <si>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</si>
  <si>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</si>
  <si>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</si>
  <si>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</si>
  <si>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</si>
  <si>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</si>
  <si>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</si>
  <si>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</si>
  <si>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</si>
  <si>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</si>
  <si>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</si>
  <si>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</si>
  <si>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</si>
  <si>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</si>
  <si>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</si>
  <si>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</si>
  <si>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</si>
  <si>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</si>
  <si>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</si>
  <si>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</si>
  <si>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</si>
  <si>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</si>
  <si>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</si>
  <si>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</si>
  <si>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</si>
  <si>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</si>
  <si>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</si>
  <si>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</si>
  <si>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</si>
  <si>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</si>
  <si>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</si>
  <si>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</si>
  <si>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</si>
  <si>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</si>
  <si>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</si>
  <si>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</si>
  <si>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</si>
  <si>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</si>
  <si>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</si>
  <si>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</si>
  <si>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</si>
  <si>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</si>
  <si>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</si>
  <si>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</si>
  <si>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</si>
  <si>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</si>
  <si>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</si>
  <si>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</si>
  <si>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</si>
  <si>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</si>
  <si>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</si>
  <si>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</si>
  <si>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</si>
  <si>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</si>
  <si>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</si>
  <si>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</si>
  <si>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</si>
  <si>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</si>
  <si>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</si>
  <si>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</si>
  <si>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</si>
  <si>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</si>
  <si>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</si>
  <si>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</si>
  <si>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</si>
  <si>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</si>
  <si>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</si>
  <si>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</si>
  <si>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</si>
  <si>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</si>
  <si>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</si>
  <si>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</si>
  <si>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</si>
  <si>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</si>
  <si>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</si>
  <si>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</si>
  <si>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</si>
  <si>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</si>
  <si>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</si>
  <si>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</si>
  <si>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</si>
  <si>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</si>
  <si>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</si>
  <si>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</si>
  <si>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</si>
  <si>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</si>
  <si>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</si>
  <si>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</si>
  <si>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</si>
  <si>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</si>
  <si>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</si>
  <si>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</si>
  <si>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</si>
  <si>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</si>
  <si>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</si>
  <si>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</si>
  <si>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</si>
  <si>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</si>
  <si>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</si>
  <si>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</si>
  <si>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</si>
  <si>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</si>
  <si>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</si>
  <si>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</si>
  <si>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</si>
  <si>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</si>
  <si>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</si>
  <si>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</si>
  <si>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</si>
  <si>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</si>
  <si>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</si>
  <si>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</si>
  <si>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</si>
  <si>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</si>
  <si>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</si>
  <si>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</si>
  <si>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</si>
  <si>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</si>
  <si>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</si>
  <si>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</si>
  <si>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</si>
  <si>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</si>
  <si>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</si>
  <si>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</si>
  <si>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</si>
  <si>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</si>
  <si>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</si>
  <si>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</si>
  <si>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</si>
  <si>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</si>
  <si>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</si>
  <si>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</si>
  <si>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</si>
  <si>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</si>
  <si>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</si>
  <si>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</si>
  <si>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</si>
  <si>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</si>
  <si>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</si>
  <si>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</si>
  <si>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</si>
  <si>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</si>
  <si>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</si>
  <si>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</si>
  <si>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</si>
  <si>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</si>
  <si>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</si>
  <si>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</si>
  <si>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</si>
  <si>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</si>
  <si>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</si>
  <si>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</si>
  <si>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</si>
  <si>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</si>
  <si>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</si>
  <si>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</si>
  <si>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</si>
  <si>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</si>
  <si>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</si>
  <si>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</si>
  <si>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</si>
  <si>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</si>
  <si>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</si>
  <si>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</si>
  <si>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</si>
  <si>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</si>
  <si>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</si>
  <si>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</si>
  <si>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</si>
  <si>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</si>
  <si>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</si>
  <si>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</si>
  <si>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</si>
  <si>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</si>
  <si>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</si>
  <si>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</si>
  <si>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</si>
  <si>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</si>
  <si>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</si>
  <si>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</si>
  <si>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</si>
  <si>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</si>
  <si>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</si>
  <si>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</si>
  <si>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</si>
  <si>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</si>
  <si>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</si>
  <si>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</si>
  <si>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</si>
  <si>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</si>
  <si>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</si>
  <si>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</si>
  <si>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</si>
  <si>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</si>
  <si>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</si>
  <si>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</si>
  <si>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</si>
  <si>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</si>
  <si>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</si>
  <si>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</si>
  <si>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</si>
  <si>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</si>
  <si>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</si>
  <si>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</si>
  <si>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</si>
  <si>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</si>
  <si>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</si>
  <si>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</si>
  <si>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</si>
  <si>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</si>
  <si>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</si>
  <si>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</si>
  <si>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</si>
  <si>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</si>
  <si>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</si>
  <si>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</si>
  <si>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</si>
  <si>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</si>
  <si>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</si>
  <si>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</si>
  <si>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</si>
  <si>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</si>
  <si>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</si>
  <si>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</si>
  <si>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</si>
  <si>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</si>
  <si>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</si>
  <si>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</si>
  <si>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</si>
  <si>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</si>
  <si>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</si>
  <si>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</si>
  <si>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</si>
  <si>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</si>
  <si>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</si>
  <si>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</si>
  <si>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</si>
  <si>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</si>
  <si>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</si>
  <si>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</si>
  <si>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</si>
  <si>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</si>
  <si>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</si>
  <si>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</si>
  <si>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</si>
  <si>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</si>
  <si>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</si>
  <si>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</si>
  <si>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</si>
  <si>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</si>
  <si>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</si>
  <si>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</si>
  <si>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</si>
  <si>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</si>
  <si>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</si>
  <si>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</si>
  <si>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</si>
  <si>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</si>
  <si>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</si>
  <si>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</si>
  <si>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</si>
  <si>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</si>
  <si>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</si>
  <si>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</si>
  <si>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</si>
  <si>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</si>
  <si>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</si>
  <si>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</si>
  <si>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</si>
  <si>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</si>
  <si>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</si>
  <si>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</si>
  <si>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</si>
  <si>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</si>
  <si>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</si>
  <si>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</si>
  <si>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</si>
  <si>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</si>
  <si>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</si>
  <si>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</si>
  <si>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</si>
  <si>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</si>
  <si>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</si>
  <si>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</si>
  <si>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</si>
  <si>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</si>
  <si>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</si>
  <si>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</si>
  <si>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</si>
  <si>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</si>
  <si>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</si>
  <si>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</si>
  <si>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</si>
  <si>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</si>
  <si>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</si>
  <si>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</si>
  <si>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</si>
  <si>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</si>
  <si>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</si>
  <si>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</si>
  <si>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</si>
  <si>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</si>
  <si>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</si>
  <si>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</si>
  <si>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</si>
  <si>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</si>
  <si>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</si>
  <si>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</si>
  <si>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</si>
  <si>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</si>
  <si>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</si>
  <si>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</si>
  <si>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</si>
  <si>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</si>
  <si>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</si>
  <si>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</si>
  <si>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</si>
  <si>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</si>
  <si>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</si>
  <si>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</si>
  <si>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</si>
  <si>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</si>
  <si>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</si>
  <si>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</si>
  <si>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</si>
  <si>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</si>
  <si>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</si>
  <si>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</si>
  <si>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</si>
  <si>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</si>
  <si>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</si>
  <si>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</si>
  <si>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</si>
  <si>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</si>
  <si>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</si>
  <si>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</si>
  <si>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</si>
  <si>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</si>
  <si>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</si>
  <si>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</si>
  <si>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</si>
  <si>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</si>
  <si>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</si>
  <si>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</si>
  <si>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</si>
  <si>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</si>
  <si>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</si>
  <si>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</si>
  <si>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</si>
  <si>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</si>
  <si>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</si>
  <si>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</si>
  <si>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</si>
  <si>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</si>
  <si>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</si>
  <si>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</si>
  <si>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</si>
  <si>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</si>
  <si>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</si>
  <si>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</si>
  <si>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</si>
  <si>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</si>
  <si>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</si>
  <si>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</si>
  <si>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</si>
  <si>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</si>
  <si>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</si>
  <si>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</si>
  <si>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</si>
  <si>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</si>
  <si>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</si>
  <si>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</si>
  <si>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</si>
  <si>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</si>
  <si>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</si>
  <si>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</si>
  <si>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</si>
  <si>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</si>
  <si>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</si>
  <si>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</si>
  <si>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</si>
  <si>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</si>
  <si>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</si>
  <si>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</si>
  <si>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</si>
  <si>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</si>
  <si>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</si>
  <si>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</si>
  <si>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</si>
  <si>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</si>
  <si>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</si>
  <si>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</si>
  <si>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</si>
  <si>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</si>
  <si>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</si>
  <si>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</si>
  <si>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</si>
  <si>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</si>
  <si>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</si>
  <si>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</si>
  <si>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</si>
  <si>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</si>
  <si>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</si>
  <si>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</si>
  <si>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</si>
  <si>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</si>
  <si>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</si>
  <si>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</si>
  <si>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</si>
  <si>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</si>
  <si>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</si>
  <si>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</si>
  <si>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</si>
  <si>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</si>
  <si>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</si>
  <si>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</si>
  <si>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</si>
  <si>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</si>
  <si>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</si>
  <si>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</si>
  <si>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</si>
  <si>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</si>
  <si>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</si>
  <si>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</si>
  <si>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</si>
  <si>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</si>
  <si>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</si>
  <si>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</si>
  <si>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</si>
  <si>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</si>
  <si>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</si>
  <si>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</si>
  <si>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</si>
  <si>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</si>
  <si>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</si>
  <si>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</si>
  <si>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</si>
  <si>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</si>
  <si>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</si>
  <si>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</si>
  <si>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</si>
  <si>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</si>
  <si>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</si>
  <si>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</si>
  <si>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</si>
  <si>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</si>
  <si>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</si>
  <si>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</si>
  <si>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</si>
  <si>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</si>
  <si>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</si>
  <si>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</si>
  <si>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</si>
  <si>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</si>
  <si>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</si>
  <si>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</si>
  <si>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</si>
  <si>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</si>
  <si>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</si>
  <si>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</si>
  <si>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</si>
  <si>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</si>
  <si>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</si>
  <si>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</si>
  <si>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</si>
  <si>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</si>
  <si>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</si>
  <si>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</si>
  <si>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</si>
  <si>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</si>
  <si>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</si>
  <si>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</si>
  <si>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</si>
  <si>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</si>
  <si>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</si>
  <si>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</si>
  <si>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</si>
  <si>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</si>
  <si>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</si>
  <si>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</si>
  <si>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</si>
  <si>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</si>
  <si>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</si>
  <si>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</si>
  <si>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</si>
  <si>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</si>
  <si>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</si>
  <si>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</si>
  <si>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</si>
  <si>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</si>
  <si>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</si>
  <si>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</si>
  <si>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</si>
  <si>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</si>
  <si>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</si>
  <si>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</si>
  <si>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</si>
  <si>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</si>
  <si>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</si>
  <si>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</si>
  <si>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</si>
  <si>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</si>
  <si>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</si>
  <si>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</si>
  <si>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</si>
  <si>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</si>
  <si>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</si>
  <si>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</si>
  <si>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</si>
  <si>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</si>
  <si>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</si>
  <si>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</si>
  <si>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</si>
  <si>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</si>
  <si>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</si>
  <si>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</si>
  <si>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</si>
  <si>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</si>
  <si>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</si>
  <si>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</si>
  <si>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</si>
  <si>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</si>
  <si>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</si>
  <si>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</si>
  <si>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</si>
  <si>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</si>
  <si>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</si>
  <si>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</si>
  <si>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</si>
  <si>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</si>
  <si>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</si>
  <si>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</si>
  <si>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</si>
  <si>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</si>
  <si>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</si>
  <si>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</si>
  <si>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</si>
  <si>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</si>
  <si>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</si>
  <si>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</si>
  <si>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</si>
  <si>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</si>
  <si>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</si>
  <si>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</si>
  <si>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</si>
  <si>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</si>
  <si>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</si>
  <si>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</si>
  <si>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</si>
  <si>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</si>
  <si>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</si>
  <si>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</si>
  <si>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</si>
  <si>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</si>
  <si>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</si>
  <si>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</si>
  <si>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</si>
  <si>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</si>
  <si>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</si>
  <si>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</si>
  <si>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</si>
  <si>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</si>
  <si>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</si>
  <si>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</si>
  <si>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</si>
  <si>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</si>
  <si>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</si>
  <si>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</si>
  <si>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</si>
  <si>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</si>
  <si>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</si>
  <si>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</si>
  <si>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</si>
  <si>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</si>
  <si>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</si>
  <si>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</si>
  <si>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</si>
  <si>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</si>
  <si>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</si>
  <si>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</si>
  <si>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</si>
  <si>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</si>
  <si>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</si>
  <si>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</si>
  <si>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</si>
  <si>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</si>
  <si>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</si>
  <si>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</si>
  <si>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</si>
  <si>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</si>
  <si>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</si>
  <si>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</si>
  <si>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</si>
  <si>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</si>
  <si>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</si>
  <si>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</si>
  <si>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</si>
  <si>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</si>
  <si>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</si>
  <si>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</si>
  <si>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</si>
  <si>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</si>
  <si>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</si>
  <si>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</si>
  <si>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</si>
  <si>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</si>
  <si>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</si>
  <si>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</si>
  <si>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</si>
  <si>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</si>
  <si>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</si>
  <si>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</si>
  <si>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</si>
  <si>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</si>
  <si>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</si>
  <si>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</si>
  <si>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</si>
  <si>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</si>
  <si>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</si>
  <si>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</si>
  <si>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</si>
  <si>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</si>
  <si>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</si>
  <si>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</si>
  <si>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</si>
  <si>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</si>
  <si>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</si>
  <si>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</si>
  <si>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</si>
  <si>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</si>
  <si>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</si>
  <si>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</si>
  <si>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</si>
  <si>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</si>
  <si>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</si>
  <si>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</si>
  <si>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</si>
  <si>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</si>
  <si>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</si>
  <si>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</si>
  <si>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</si>
  <si>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</si>
  <si>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</si>
  <si>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</si>
  <si>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</si>
  <si>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</si>
  <si>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</si>
  <si>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</si>
  <si>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</si>
  <si>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</si>
  <si>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</si>
  <si>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</si>
  <si>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</si>
  <si>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</si>
  <si>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</si>
  <si>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</si>
  <si>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</si>
  <si>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</si>
  <si>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</si>
  <si>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</si>
  <si>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</si>
  <si>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</si>
  <si>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</si>
  <si>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</si>
  <si>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</si>
  <si>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</si>
  <si>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</si>
  <si>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</si>
  <si>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</si>
  <si>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</si>
  <si>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</si>
  <si>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</si>
  <si>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</si>
  <si>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</si>
  <si>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</si>
  <si>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</si>
  <si>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</si>
  <si>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</si>
  <si>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</si>
  <si>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</si>
  <si>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</si>
  <si>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</si>
  <si>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</si>
  <si>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</si>
  <si>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</si>
  <si>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</si>
  <si>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</si>
  <si>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</si>
  <si>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</si>
  <si>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</si>
  <si>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</si>
  <si>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</si>
  <si>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</si>
  <si>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</si>
  <si>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</si>
  <si>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</si>
  <si>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</si>
  <si>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</si>
  <si>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</si>
  <si>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</si>
  <si>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</si>
  <si>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</si>
  <si>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</si>
  <si>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</si>
  <si>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</si>
  <si>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</si>
  <si>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</si>
  <si>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</si>
  <si>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</si>
  <si>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</si>
  <si>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</si>
  <si>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</si>
  <si>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</si>
  <si>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</si>
  <si>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</si>
  <si>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</si>
  <si>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</si>
  <si>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</si>
  <si>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</si>
  <si>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</si>
  <si>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</si>
  <si>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</si>
  <si>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</si>
  <si>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</si>
  <si>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</si>
  <si>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</si>
  <si>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</si>
  <si>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</si>
  <si>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</si>
  <si>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</si>
  <si>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</si>
  <si>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</si>
  <si>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</si>
  <si>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</si>
  <si>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</si>
  <si>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</si>
  <si>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</si>
  <si>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</si>
  <si>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</si>
  <si>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</si>
  <si>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</si>
  <si>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</si>
  <si>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</si>
  <si>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</si>
  <si>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</si>
  <si>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</si>
  <si>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</si>
  <si>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</si>
  <si>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</si>
  <si>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</si>
  <si>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</si>
  <si>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</si>
  <si>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</si>
  <si>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</si>
  <si>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</si>
  <si>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</si>
  <si>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</si>
  <si>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</si>
  <si>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</si>
  <si>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</si>
  <si>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</si>
  <si>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</si>
  <si>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</si>
  <si>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</si>
  <si>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</si>
  <si>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</si>
  <si>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</si>
  <si>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</si>
  <si>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</si>
  <si>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</si>
  <si>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</si>
  <si>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</si>
  <si>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</si>
  <si>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</si>
  <si>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</si>
  <si>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</si>
  <si>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</si>
  <si>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</si>
  <si>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</si>
  <si>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</si>
  <si>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</si>
  <si>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</si>
  <si>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</si>
  <si>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</si>
  <si>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</si>
  <si>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</si>
  <si>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</si>
  <si>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</si>
  <si>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</si>
  <si>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</si>
  <si>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</si>
  <si>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</si>
  <si>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</si>
  <si>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</si>
  <si>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</si>
  <si>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</si>
  <si>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</si>
  <si>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</si>
  <si>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</si>
  <si>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</si>
  <si>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</si>
  <si>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</si>
  <si>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</si>
  <si>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</si>
  <si>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</si>
  <si>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</si>
  <si>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</si>
  <si>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</si>
  <si>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</si>
  <si>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</si>
  <si>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</si>
  <si>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</si>
  <si>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</si>
  <si>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</si>
  <si>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</si>
  <si>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</si>
  <si>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</si>
  <si>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</si>
  <si>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</si>
  <si>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</si>
  <si>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</si>
  <si>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</si>
  <si>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</si>
  <si>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</si>
  <si>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</si>
  <si>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</si>
  <si>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</si>
  <si>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</si>
  <si>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</si>
  <si>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</si>
  <si>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</si>
  <si>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</si>
  <si>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</si>
  <si>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</si>
  <si>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</si>
  <si>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</si>
  <si>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</si>
  <si>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</si>
  <si>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</si>
  <si>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</si>
  <si>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</si>
  <si>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</si>
  <si>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</si>
  <si>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</si>
  <si>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</si>
  <si>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</si>
  <si>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</si>
  <si>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</si>
  <si>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</si>
  <si>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</si>
  <si>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</si>
  <si>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</si>
  <si>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</si>
  <si>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</si>
  <si>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</si>
  <si>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</si>
  <si>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</si>
  <si>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</si>
  <si>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</si>
  <si>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</si>
  <si>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</si>
  <si>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</si>
  <si>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</si>
  <si>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</si>
  <si>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</si>
  <si>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</si>
  <si>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</si>
  <si>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</si>
  <si>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</si>
  <si>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</si>
  <si>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</si>
  <si>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</si>
  <si>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</si>
  <si>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</si>
  <si>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</si>
  <si>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</si>
  <si>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</si>
  <si>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</si>
  <si>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</si>
  <si>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</si>
  <si>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</si>
  <si>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</si>
  <si>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</si>
  <si>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</si>
  <si>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</si>
  <si>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</si>
  <si>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</si>
  <si>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</si>
  <si>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</si>
  <si>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</si>
  <si>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</si>
  <si>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</si>
  <si>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</si>
  <si>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</si>
  <si>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</si>
  <si>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</si>
  <si>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</si>
  <si>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</si>
  <si>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</si>
  <si>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</si>
  <si>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</si>
  <si>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</si>
  <si>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</si>
  <si>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</si>
  <si>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</si>
  <si>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</si>
  <si>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</si>
  <si>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</si>
  <si>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</si>
  <si>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</si>
  <si>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</si>
  <si>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</si>
  <si>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</si>
  <si>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</si>
  <si>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</si>
  <si>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</si>
  <si>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</si>
  <si>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</si>
  <si>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</si>
  <si>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</si>
  <si>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</si>
  <si>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</si>
  <si>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</si>
  <si>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</si>
  <si>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</si>
  <si>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</si>
  <si>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</si>
  <si>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</si>
  <si>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</si>
  <si>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</si>
  <si>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</si>
  <si>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</si>
  <si>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</si>
  <si>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</si>
  <si>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</si>
  <si>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</si>
  <si>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</si>
  <si>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</si>
  <si>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</si>
  <si>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</si>
  <si>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</si>
  <si>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</si>
  <si>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</si>
  <si>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</si>
  <si>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</si>
  <si>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</si>
  <si>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</si>
  <si>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</si>
  <si>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</si>
  <si>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</si>
  <si>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</si>
  <si>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</si>
  <si>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</si>
  <si>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</si>
  <si>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</si>
  <si>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</si>
  <si>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</si>
  <si>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</si>
  <si>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</si>
  <si>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</si>
  <si>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</si>
  <si>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</si>
  <si>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</si>
  <si>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</si>
  <si>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</si>
  <si>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</si>
  <si>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</si>
  <si>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</si>
  <si>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</si>
  <si>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</si>
  <si>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</si>
  <si>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</si>
  <si>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</si>
  <si>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</si>
  <si>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</si>
  <si>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</si>
  <si>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</si>
  <si>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</si>
  <si>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</si>
  <si>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</si>
  <si>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</si>
  <si>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</si>
  <si>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</si>
  <si>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</si>
  <si>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</si>
  <si>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</si>
  <si>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</si>
  <si>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</si>
  <si>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</si>
  <si>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</si>
  <si>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</si>
  <si>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</si>
  <si>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</si>
  <si>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</si>
  <si>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</si>
  <si>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</si>
  <si>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</si>
  <si>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</si>
  <si>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</si>
  <si>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</si>
  <si>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</si>
  <si>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</si>
  <si>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</si>
  <si>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</si>
  <si>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</si>
  <si>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</si>
  <si>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</si>
  <si>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</si>
  <si>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</si>
  <si>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</si>
  <si>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</si>
  <si>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</si>
  <si>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</si>
  <si>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</si>
  <si>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</si>
  <si>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</si>
  <si>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</si>
  <si>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</si>
  <si>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</si>
  <si>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</si>
  <si>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</si>
  <si>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</si>
  <si>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</si>
  <si>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</si>
  <si>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</si>
  <si>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</si>
  <si>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</si>
  <si>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</si>
  <si>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</si>
  <si>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</si>
  <si>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</si>
  <si>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</si>
  <si>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</si>
  <si>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</si>
  <si>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</si>
  <si>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</si>
  <si>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</si>
  <si>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</si>
  <si>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</si>
  <si>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</si>
  <si>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</si>
  <si>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</si>
  <si>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</si>
  <si>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</si>
  <si>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</si>
  <si>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</si>
  <si>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</si>
  <si>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</si>
  <si>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</si>
  <si>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</si>
  <si>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</si>
  <si>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</si>
  <si>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</si>
  <si>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</si>
  <si>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</si>
  <si>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</si>
  <si>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</si>
  <si>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</si>
  <si>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</si>
  <si>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</si>
  <si>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</si>
  <si>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</si>
  <si>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</si>
  <si>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</si>
  <si>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</si>
  <si>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</si>
  <si>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</si>
  <si>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</si>
  <si>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</si>
  <si>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</si>
  <si>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</si>
  <si>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</si>
  <si>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</si>
  <si>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</si>
  <si>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</si>
  <si>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</si>
  <si>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</si>
  <si>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</si>
  <si>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</si>
  <si>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</si>
  <si>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</si>
  <si>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</si>
  <si>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</si>
  <si>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</si>
  <si>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</si>
  <si>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</si>
  <si>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</si>
  <si>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</si>
  <si>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</si>
  <si>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</si>
  <si>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</si>
  <si>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</si>
  <si>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</si>
  <si>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</si>
  <si>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</si>
  <si>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</si>
  <si>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</si>
  <si>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</si>
  <si>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</si>
  <si>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</si>
  <si>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</si>
  <si>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</si>
  <si>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</si>
  <si>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</si>
  <si>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</si>
  <si>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</si>
  <si>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</si>
  <si>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</si>
  <si>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</si>
  <si>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</si>
  <si>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</si>
  <si>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</si>
  <si>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</si>
  <si>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</si>
  <si>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</si>
  <si>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</si>
  <si>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</si>
  <si>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</si>
  <si>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</si>
  <si>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</si>
  <si>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</si>
  <si>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</si>
  <si>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</si>
  <si>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</si>
  <si>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</si>
  <si>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</si>
  <si>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</si>
  <si>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</si>
  <si>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</si>
  <si>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</si>
  <si>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</si>
  <si>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</si>
  <si>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</si>
  <si>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</si>
  <si>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</si>
  <si>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</si>
  <si>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</si>
  <si>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</si>
  <si>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</si>
  <si>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</si>
  <si>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</si>
  <si>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</si>
  <si>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</si>
  <si>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</si>
  <si>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</si>
  <si>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</si>
  <si>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</si>
  <si>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</si>
  <si>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</si>
  <si>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</si>
  <si>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</si>
  <si>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</si>
  <si>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</si>
  <si>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</si>
  <si>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</si>
  <si>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</si>
  <si>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</si>
  <si>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</si>
  <si>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</si>
  <si>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</si>
  <si>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</si>
  <si>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</si>
  <si>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</si>
  <si>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</si>
  <si>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</si>
  <si>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</si>
  <si>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</si>
  <si>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</si>
  <si>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</si>
  <si>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</si>
  <si>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</si>
  <si>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</si>
  <si>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</si>
  <si>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</si>
  <si>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</si>
  <si>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</si>
  <si>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</si>
  <si>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</si>
  <si>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</si>
  <si>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</si>
  <si>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</si>
  <si>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</si>
  <si>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</si>
  <si>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</si>
  <si>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</si>
  <si>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</si>
  <si>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</si>
  <si>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</si>
  <si>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</si>
  <si>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</si>
  <si>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</si>
  <si>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</si>
  <si>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</si>
  <si>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</si>
  <si>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</si>
  <si>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</si>
  <si>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</si>
  <si>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</si>
  <si>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</si>
  <si>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</si>
  <si>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</si>
  <si>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</si>
  <si>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</si>
  <si>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</si>
  <si>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</si>
  <si>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</si>
  <si>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</si>
  <si>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</si>
  <si>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</si>
  <si>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</si>
  <si>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</si>
  <si>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</si>
  <si>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</si>
  <si>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</si>
  <si>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</si>
  <si>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</si>
  <si>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</si>
  <si>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</si>
  <si>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</si>
  <si>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</si>
  <si>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</si>
  <si>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</si>
  <si>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</si>
  <si>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</si>
  <si>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</si>
  <si>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</si>
  <si>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</si>
  <si>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</si>
  <si>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</si>
  <si>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</si>
  <si>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</si>
  <si>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</si>
  <si>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</si>
  <si>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</si>
  <si>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</si>
  <si>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</si>
  <si>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</si>
  <si>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</si>
  <si>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</si>
  <si>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</si>
  <si>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</si>
  <si>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</si>
  <si>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</si>
  <si>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</si>
  <si>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</si>
  <si>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</si>
  <si>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</si>
  <si>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</si>
  <si>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</si>
  <si>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</si>
  <si>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</si>
  <si>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</si>
  <si>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</si>
  <si>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</si>
  <si>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</si>
  <si>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</si>
  <si>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</si>
  <si>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</si>
  <si>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</si>
  <si>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</si>
  <si>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</si>
  <si>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</si>
  <si>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</si>
  <si>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</si>
  <si>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</si>
  <si>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</si>
  <si>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</si>
  <si>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</si>
  <si>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</si>
  <si>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</si>
  <si>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</si>
  <si>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</si>
  <si>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</si>
  <si>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</si>
  <si>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</si>
  <si>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</si>
  <si>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</si>
  <si>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</si>
  <si>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</si>
  <si>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</si>
  <si>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</si>
  <si>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</si>
  <si>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</si>
  <si>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</si>
  <si>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</si>
  <si>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</si>
  <si>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</si>
  <si>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</si>
  <si>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</si>
  <si>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</si>
  <si>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</si>
  <si>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</si>
  <si>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</si>
  <si>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</si>
  <si>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</si>
  <si>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</si>
  <si>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</si>
  <si>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</si>
  <si>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</si>
  <si>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</si>
  <si>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</si>
  <si>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</si>
  <si>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</si>
  <si>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</si>
  <si>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</si>
  <si>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</si>
  <si>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</si>
  <si>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</si>
  <si>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</si>
  <si>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</si>
  <si>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</si>
  <si>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</si>
  <si>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</si>
  <si>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</si>
  <si>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</si>
  <si>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</si>
  <si>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</si>
  <si>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</si>
  <si>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</si>
  <si>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</si>
  <si>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</si>
  <si>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</si>
  <si>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</si>
  <si>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</si>
  <si>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</si>
  <si>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</si>
  <si>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</si>
  <si>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</si>
  <si>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</si>
  <si>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</si>
  <si>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</si>
  <si>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</si>
  <si>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</si>
  <si>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</si>
  <si>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</si>
  <si>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</si>
  <si>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</si>
  <si>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</si>
  <si>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</si>
  <si>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</si>
  <si>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</si>
  <si>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</si>
  <si>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</si>
  <si>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</si>
  <si>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</si>
  <si>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</si>
  <si>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</si>
  <si>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</si>
  <si>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</si>
  <si>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</si>
  <si>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</si>
  <si>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</si>
  <si>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</si>
  <si>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</si>
  <si>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</si>
  <si>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</si>
  <si>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</si>
  <si>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</si>
  <si>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</si>
  <si>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</si>
  <si>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</si>
  <si>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</si>
  <si>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</si>
  <si>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</si>
  <si>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</si>
  <si>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</si>
  <si>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</si>
  <si>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</si>
  <si>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</si>
  <si>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</si>
  <si>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</si>
  <si>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</si>
  <si>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</si>
  <si>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</si>
  <si>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</si>
  <si>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</si>
  <si>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</si>
  <si>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</si>
  <si>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</si>
  <si>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</si>
  <si>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</si>
  <si>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</si>
  <si>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</si>
  <si>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</si>
  <si>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</si>
  <si>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</si>
  <si>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</si>
  <si>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</si>
  <si>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</si>
  <si>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</si>
  <si>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</si>
  <si>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</si>
  <si>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</si>
  <si>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</si>
  <si>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</si>
  <si>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</si>
  <si>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</si>
  <si>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</si>
  <si>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</si>
  <si>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</si>
  <si>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</si>
  <si>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</si>
  <si>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</si>
  <si>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</si>
  <si>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</si>
  <si>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</si>
  <si>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</si>
  <si>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</si>
  <si>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</si>
  <si>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</si>
  <si>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</si>
  <si>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</si>
  <si>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</si>
  <si>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</si>
  <si>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</si>
  <si>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</si>
  <si>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</si>
  <si>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</si>
  <si>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</si>
  <si>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</si>
  <si>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</si>
  <si>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</si>
  <si>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</si>
  <si>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</si>
  <si>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</si>
  <si>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</si>
  <si>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</si>
  <si>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</si>
  <si>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</si>
  <si>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</si>
  <si>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</si>
  <si>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</si>
  <si>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</si>
  <si>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</si>
  <si>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</si>
  <si>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</si>
  <si>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</si>
  <si>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</si>
  <si>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</si>
  <si>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</si>
  <si>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</si>
  <si>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</si>
  <si>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</si>
  <si>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</si>
  <si>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</si>
  <si>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</si>
  <si>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</si>
  <si>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</si>
  <si>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</si>
  <si>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</si>
  <si>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</si>
  <si>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</si>
  <si>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</si>
  <si>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</si>
  <si>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</si>
  <si>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</si>
  <si>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</si>
  <si>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</si>
  <si>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</si>
  <si>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</si>
  <si>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</si>
  <si>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</si>
  <si>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</si>
  <si>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</si>
  <si>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</si>
  <si>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</si>
  <si>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</si>
  <si>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</si>
  <si>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</si>
  <si>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</si>
  <si>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</si>
  <si>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</si>
  <si>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</si>
  <si>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</si>
  <si>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</si>
  <si>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</si>
  <si>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</si>
  <si>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</si>
  <si>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</si>
  <si>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</si>
  <si>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</si>
  <si>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</si>
  <si>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</si>
  <si>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</si>
  <si>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</si>
  <si>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</si>
  <si>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</si>
  <si>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</si>
  <si>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</si>
  <si>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</si>
  <si>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</si>
  <si>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</si>
  <si>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</si>
  <si>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</si>
  <si>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</si>
  <si>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</si>
  <si>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</si>
  <si>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</si>
  <si>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</si>
  <si>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</si>
  <si>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</si>
  <si>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</si>
  <si>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</si>
  <si>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</si>
  <si>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</si>
  <si>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</si>
  <si>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</si>
  <si>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</si>
  <si>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</si>
  <si>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</si>
  <si>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</si>
  <si>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</si>
  <si>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</si>
  <si>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</si>
  <si>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</si>
  <si>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</si>
  <si>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</si>
  <si>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</si>
  <si>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</si>
  <si>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</si>
  <si>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</si>
  <si>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</si>
  <si>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</si>
  <si>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</si>
  <si>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</si>
  <si>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</si>
  <si>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</si>
  <si>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</si>
  <si>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</si>
  <si>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</si>
  <si>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</si>
  <si>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</si>
  <si>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</si>
  <si>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</si>
  <si>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</si>
  <si>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</si>
  <si>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</si>
  <si>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</si>
  <si>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</si>
  <si>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</si>
  <si>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</si>
  <si>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</si>
  <si>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</si>
  <si>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</si>
  <si>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</si>
  <si>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</si>
  <si>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</si>
  <si>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</si>
  <si>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</si>
  <si>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</si>
  <si>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</si>
  <si>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</si>
  <si>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</si>
  <si>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</si>
  <si>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</si>
  <si>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</si>
  <si>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</si>
  <si>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</si>
  <si>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</si>
  <si>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</si>
  <si>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</si>
  <si>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</si>
  <si>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</si>
  <si>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</si>
  <si>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</si>
  <si>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</si>
  <si>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</si>
  <si>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</si>
  <si>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</si>
  <si>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</si>
  <si>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</si>
  <si>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</si>
  <si>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</si>
  <si>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</si>
  <si>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</si>
  <si>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</si>
  <si>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</si>
  <si>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</si>
  <si>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</si>
  <si>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</si>
  <si>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</si>
  <si>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</si>
  <si>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</si>
  <si>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</si>
  <si>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</si>
  <si>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</si>
  <si>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</si>
  <si>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</si>
  <si>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</si>
  <si>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</si>
  <si>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</si>
  <si>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</si>
  <si>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</si>
  <si>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</si>
  <si>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</si>
  <si>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</si>
  <si>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</si>
  <si>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</si>
  <si>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</si>
  <si>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</si>
  <si>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</si>
  <si>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</si>
  <si>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</si>
  <si>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</si>
  <si>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</si>
  <si>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</si>
  <si>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</si>
  <si>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</si>
  <si>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</si>
  <si>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</si>
  <si>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</si>
  <si>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</si>
  <si>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</si>
  <si>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</si>
  <si>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</si>
  <si>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</si>
  <si>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</si>
  <si>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</si>
  <si>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</si>
  <si>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</si>
  <si>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</si>
  <si>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</si>
  <si>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</si>
  <si>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</si>
  <si>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</si>
  <si>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</si>
  <si>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</si>
  <si>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</si>
  <si>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</si>
  <si>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</si>
  <si>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</si>
  <si>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</si>
  <si>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</si>
  <si>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</si>
  <si>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</si>
  <si>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</si>
  <si>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</si>
  <si>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</si>
  <si>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</si>
  <si>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</si>
  <si>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</si>
  <si>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</si>
  <si>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</si>
  <si>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</si>
  <si>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</si>
  <si>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</si>
  <si>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</si>
  <si>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</si>
  <si>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</si>
  <si>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</si>
  <si>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</si>
  <si>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</si>
  <si>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</si>
  <si>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</si>
  <si>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</si>
  <si>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</si>
  <si>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</si>
  <si>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</si>
  <si>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</si>
  <si>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</si>
  <si>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</si>
  <si>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</si>
  <si>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</si>
  <si>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</si>
  <si>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</si>
  <si>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</si>
  <si>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</si>
  <si>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</si>
  <si>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</si>
  <si>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</si>
  <si>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</si>
  <si>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</si>
  <si>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</si>
  <si>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</si>
  <si>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</si>
  <si>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</si>
  <si>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</si>
  <si>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</si>
  <si>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</si>
  <si>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</si>
  <si>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</si>
  <si>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</si>
  <si>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</si>
  <si>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</si>
  <si>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</si>
  <si>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</si>
  <si>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</si>
  <si>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</si>
  <si>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</si>
  <si>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</si>
  <si>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</si>
  <si>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</si>
  <si>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</si>
  <si>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</si>
  <si>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</si>
  <si>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</si>
  <si>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</si>
  <si>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</si>
  <si>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</si>
  <si>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</si>
  <si>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</si>
  <si>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</si>
  <si>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</si>
  <si>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</si>
  <si>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</si>
  <si>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</si>
  <si>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</si>
  <si>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</si>
  <si>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</si>
  <si>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</si>
  <si>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</si>
  <si>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</si>
  <si>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</si>
  <si>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</si>
  <si>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</si>
  <si>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</si>
  <si>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</si>
  <si>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</si>
  <si>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</si>
  <si>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</si>
  <si>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</si>
  <si>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</si>
  <si>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</si>
  <si>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</si>
  <si>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</si>
  <si>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</si>
  <si>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</si>
  <si>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</si>
  <si>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</si>
  <si>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</si>
  <si>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</si>
  <si>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</si>
  <si>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</si>
  <si>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</si>
  <si>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</si>
  <si>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</si>
  <si>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</si>
  <si>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</si>
  <si>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</si>
  <si>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</si>
  <si>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</si>
  <si>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</si>
  <si>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</si>
  <si>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</si>
  <si>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</si>
  <si>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</si>
  <si>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</si>
  <si>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</si>
  <si>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</si>
  <si>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</si>
  <si>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</si>
  <si>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</si>
  <si>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</si>
  <si>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</si>
  <si>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</si>
  <si>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</si>
  <si>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</si>
  <si>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</si>
  <si>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</si>
  <si>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</si>
  <si>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</si>
  <si>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</si>
  <si>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</si>
  <si>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</si>
  <si>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</si>
  <si>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</si>
  <si>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</si>
  <si>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</si>
  <si>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</si>
  <si>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</si>
  <si>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</si>
  <si>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</si>
  <si>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</si>
  <si>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</si>
  <si>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</si>
  <si>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</si>
  <si>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</si>
  <si>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</si>
  <si>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</si>
  <si>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</si>
  <si>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</si>
  <si>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</si>
  <si>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</si>
  <si>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</si>
  <si>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</si>
  <si>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</si>
  <si>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</si>
  <si>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</si>
  <si>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</si>
  <si>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</si>
  <si>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</si>
  <si>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</si>
  <si>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</si>
  <si>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</si>
  <si>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</si>
  <si>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</si>
  <si>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</si>
  <si>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</si>
  <si>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</si>
  <si>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</si>
  <si>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</si>
  <si>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</si>
  <si>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</si>
  <si>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</si>
  <si>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</si>
  <si>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</si>
  <si>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</si>
  <si>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</si>
  <si>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</si>
  <si>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</si>
  <si>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</si>
  <si>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</si>
  <si>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</si>
  <si>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</si>
  <si>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</si>
  <si>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</si>
  <si>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</si>
  <si>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</si>
  <si>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</si>
  <si>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</si>
  <si>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</si>
  <si>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</si>
  <si>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</si>
  <si>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</si>
  <si>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</si>
  <si>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</si>
  <si>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</si>
  <si>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</si>
  <si>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</si>
  <si>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</si>
  <si>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</si>
  <si>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</si>
  <si>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</si>
  <si>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</si>
  <si>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</si>
  <si>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</si>
  <si>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</si>
  <si>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</si>
  <si>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</si>
  <si>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</si>
  <si>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</si>
  <si>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</si>
  <si>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</si>
  <si>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</si>
  <si>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</si>
  <si>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</si>
  <si>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</si>
  <si>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</si>
  <si>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</si>
  <si>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</si>
  <si>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</si>
  <si>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</si>
  <si>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</si>
  <si>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</si>
  <si>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</si>
  <si>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</si>
  <si>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</si>
  <si>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</si>
  <si>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</si>
  <si>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</si>
  <si>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</si>
  <si>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</si>
  <si>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</si>
  <si>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</si>
  <si>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</si>
  <si>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</si>
  <si>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</si>
  <si>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</si>
  <si>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</si>
  <si>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</si>
  <si>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</si>
  <si>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</si>
  <si>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</si>
  <si>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</si>
  <si>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</si>
  <si>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</si>
  <si>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</si>
  <si>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</si>
  <si>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</si>
  <si>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</si>
  <si>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</si>
  <si>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</si>
  <si>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</si>
  <si>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</si>
  <si>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</si>
  <si>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</si>
  <si>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</si>
  <si>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</si>
  <si>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</si>
  <si>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</si>
  <si>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</si>
  <si>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</si>
  <si>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</si>
  <si>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</si>
  <si>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</si>
  <si>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</si>
  <si>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</si>
  <si>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</si>
  <si>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</si>
  <si>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</si>
  <si>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</si>
  <si>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</si>
  <si>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</si>
  <si>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</si>
  <si>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</si>
  <si>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</si>
  <si>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</si>
  <si>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</si>
  <si>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</si>
  <si>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</si>
  <si>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</si>
  <si>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</si>
  <si>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</si>
  <si>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</si>
  <si>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</si>
  <si>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</si>
  <si>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</si>
  <si>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</si>
  <si>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</si>
  <si>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</si>
  <si>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</si>
  <si>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</si>
  <si>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</si>
  <si>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</si>
  <si>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</si>
  <si>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</si>
  <si>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</si>
  <si>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</si>
  <si>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</si>
  <si>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</si>
  <si>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</si>
  <si>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</si>
  <si>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</si>
  <si>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</si>
  <si>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</si>
  <si>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</si>
  <si>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</si>
  <si>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</si>
  <si>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</si>
  <si>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</si>
  <si>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</si>
  <si>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</si>
  <si>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</si>
  <si>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</si>
  <si>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</si>
  <si>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</si>
  <si>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</si>
  <si>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</si>
  <si>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</si>
  <si>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</si>
  <si>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</si>
  <si>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</si>
  <si>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</si>
  <si>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</si>
  <si>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</si>
  <si>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</si>
  <si>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</si>
  <si>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</si>
  <si>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</si>
  <si>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</si>
  <si>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</si>
  <si>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</si>
  <si>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</si>
  <si>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</si>
  <si>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</si>
  <si>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</si>
  <si>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</si>
  <si>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</si>
  <si>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</si>
  <si>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</si>
  <si>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</si>
  <si>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</si>
  <si>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</si>
  <si>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</si>
  <si>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</si>
  <si>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</si>
  <si>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</si>
  <si>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</si>
  <si>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</si>
  <si>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</si>
  <si>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</si>
  <si>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</si>
  <si>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</si>
  <si>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</si>
  <si>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</si>
  <si>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</si>
  <si>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</si>
  <si>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</si>
  <si>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</si>
  <si>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</si>
  <si>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</si>
  <si>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</si>
  <si>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</si>
  <si>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</si>
  <si>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</si>
  <si>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</si>
  <si>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</si>
  <si>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</si>
  <si>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</si>
  <si>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</si>
  <si>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</si>
  <si>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</si>
  <si>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</si>
  <si>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</si>
  <si>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</si>
  <si>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</si>
  <si>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</si>
  <si>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</si>
  <si>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</si>
  <si>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</si>
  <si>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</si>
  <si>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</si>
  <si>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</si>
  <si>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</si>
  <si>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</si>
  <si>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</si>
  <si>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</si>
  <si>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</si>
  <si>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</si>
  <si>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</si>
  <si>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</si>
  <si>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</si>
  <si>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</si>
  <si>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</si>
  <si>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</si>
  <si>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</si>
  <si>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</si>
  <si>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</si>
  <si>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</si>
  <si>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</si>
  <si>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</si>
  <si>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</si>
  <si>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</si>
  <si>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</si>
  <si>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</si>
  <si>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</si>
  <si>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</si>
  <si>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</si>
  <si>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</si>
  <si>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</si>
  <si>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</si>
  <si>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</si>
  <si>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</si>
  <si>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</si>
  <si>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</si>
  <si>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</si>
  <si>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</si>
  <si>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</si>
  <si>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</si>
  <si>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</si>
  <si>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</si>
  <si>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</si>
  <si>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</si>
  <si>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</si>
  <si>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</si>
  <si>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</si>
  <si>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</si>
  <si>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</si>
  <si>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</si>
  <si>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</si>
  <si>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</si>
  <si>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</si>
  <si>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</si>
  <si>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</si>
  <si>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</si>
  <si>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</si>
  <si>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</si>
  <si>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</si>
  <si>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</si>
  <si>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</si>
  <si>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</si>
  <si>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</si>
  <si>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</si>
  <si>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</si>
  <si>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</si>
  <si>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</si>
  <si>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</si>
  <si>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</si>
  <si>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</si>
  <si>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</si>
  <si>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</si>
  <si>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</si>
  <si>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</si>
  <si>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</si>
  <si>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</si>
  <si>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</si>
  <si>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</si>
  <si>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</si>
  <si>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</si>
  <si>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</si>
  <si>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</si>
  <si>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</si>
  <si>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</si>
  <si>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</si>
  <si>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</si>
  <si>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</si>
  <si>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</si>
  <si>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</si>
  <si>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</si>
  <si>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</si>
  <si>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</si>
  <si>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</si>
  <si>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</si>
  <si>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</si>
  <si>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</si>
  <si>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</si>
  <si>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</si>
  <si>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</si>
  <si>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</si>
  <si>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</si>
  <si>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</si>
  <si>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</si>
  <si>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</si>
  <si>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</si>
  <si>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</si>
  <si>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</si>
  <si>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</si>
  <si>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</si>
  <si>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</si>
  <si>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</si>
  <si>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</si>
  <si>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</si>
  <si>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</si>
  <si>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</si>
  <si>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</si>
  <si>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</si>
  <si>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</si>
  <si>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</si>
  <si>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</si>
  <si>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</si>
  <si>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</si>
  <si>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</si>
  <si>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</si>
  <si>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</si>
  <si>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</si>
  <si>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</si>
  <si>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</si>
  <si>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</si>
  <si>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</si>
  <si>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</si>
  <si>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</si>
  <si>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</si>
  <si>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</si>
  <si>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</si>
  <si>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</si>
  <si>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</si>
  <si>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</si>
  <si>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</si>
  <si>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</si>
  <si>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</si>
  <si>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</si>
  <si>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</si>
  <si>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</si>
  <si>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</si>
  <si>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</si>
  <si>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</si>
  <si>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</si>
  <si>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</si>
  <si>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</si>
  <si>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</si>
  <si>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</si>
  <si>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</si>
  <si>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</si>
  <si>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</si>
  <si>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</si>
  <si>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</si>
  <si>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</si>
  <si>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</si>
  <si>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</si>
  <si>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</si>
  <si>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</si>
  <si>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</si>
  <si>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</si>
  <si>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</si>
  <si>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</si>
  <si>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</si>
  <si>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</si>
  <si>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</si>
  <si>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</si>
  <si>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</si>
  <si>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</si>
  <si>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</si>
  <si>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</si>
  <si>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</si>
  <si>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</si>
  <si>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</si>
  <si>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</si>
  <si>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</si>
  <si>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</si>
  <si>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</si>
  <si>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</si>
  <si>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</si>
  <si>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</si>
  <si>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</si>
  <si>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</si>
  <si>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</si>
  <si>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</si>
  <si>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</si>
  <si>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</si>
  <si>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</si>
  <si>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</si>
  <si>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</si>
  <si>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</si>
  <si>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</si>
  <si>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</si>
  <si>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</si>
  <si>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</si>
  <si>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</si>
  <si>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</si>
  <si>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</si>
  <si>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</si>
  <si>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</si>
  <si>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</si>
  <si>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</si>
  <si>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</si>
  <si>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</si>
  <si>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</si>
  <si>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</si>
  <si>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</si>
  <si>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</si>
  <si>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</si>
  <si>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</si>
  <si>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</si>
  <si>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</si>
  <si>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</si>
  <si>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</si>
  <si>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</si>
  <si>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</si>
  <si>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</si>
  <si>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</si>
  <si>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</si>
  <si>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</si>
  <si>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</si>
  <si>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</si>
  <si>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</si>
  <si>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</si>
  <si>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</si>
  <si>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</si>
  <si>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</si>
  <si>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</si>
  <si>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</si>
  <si>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</si>
  <si>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</si>
  <si>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</si>
  <si>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</si>
  <si>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</si>
  <si>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</si>
  <si>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</si>
  <si>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</si>
  <si>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</si>
  <si>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</si>
  <si>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</si>
  <si>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</si>
  <si>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</si>
  <si>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</si>
  <si>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</si>
  <si>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</si>
  <si>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</si>
  <si>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</si>
  <si>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</si>
  <si>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</si>
  <si>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</si>
  <si>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</si>
  <si>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</si>
  <si>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</si>
  <si>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</si>
  <si>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</si>
  <si>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</si>
  <si>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</si>
  <si>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</si>
  <si>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</si>
  <si>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</si>
  <si>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</si>
  <si>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</si>
  <si>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</si>
  <si>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</si>
  <si>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</si>
  <si>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</si>
  <si>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</si>
  <si>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</si>
  <si>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</si>
  <si>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</si>
  <si>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</si>
  <si>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</si>
  <si>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</si>
  <si>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</si>
  <si>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</si>
  <si>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</si>
  <si>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</si>
  <si>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</si>
  <si>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</si>
  <si>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</si>
  <si>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</si>
  <si>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</si>
  <si>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</si>
  <si>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</si>
  <si>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</si>
  <si>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</si>
  <si>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</si>
  <si>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</si>
  <si>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</si>
  <si>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</si>
  <si>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</si>
  <si>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</si>
  <si>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</si>
  <si>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</si>
  <si>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</si>
  <si>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</si>
  <si>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</si>
  <si>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</si>
  <si>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</si>
  <si>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</si>
  <si>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</si>
  <si>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</si>
  <si>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</si>
  <si>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</si>
  <si>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</si>
  <si>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</si>
  <si>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</si>
  <si>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</si>
  <si>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</si>
  <si>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</si>
  <si>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</si>
  <si>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</si>
  <si>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</si>
  <si>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</si>
  <si>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</si>
  <si>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</si>
  <si>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</si>
  <si>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</si>
  <si>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</si>
  <si>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</si>
  <si>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</si>
  <si>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</si>
  <si>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</si>
  <si>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</si>
  <si>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</si>
  <si>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</si>
  <si>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</si>
  <si>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</si>
  <si>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</si>
  <si>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</si>
  <si>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</si>
  <si>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</si>
  <si>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</si>
  <si>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</si>
  <si>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</si>
  <si>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</si>
  <si>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</si>
  <si>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</si>
  <si>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</si>
  <si>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</si>
  <si>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</si>
  <si>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</si>
  <si>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</si>
  <si>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</si>
  <si>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</si>
  <si>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</si>
  <si>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</si>
  <si>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</si>
  <si>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</si>
  <si>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</si>
  <si>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</si>
  <si>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</si>
  <si>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</si>
  <si>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</si>
  <si>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</si>
  <si>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</si>
  <si>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</si>
  <si>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</si>
  <si>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</si>
  <si>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</si>
  <si>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</si>
  <si>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</si>
  <si>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</si>
  <si>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</si>
  <si>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</si>
  <si>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</si>
  <si>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</si>
  <si>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</si>
  <si>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</si>
  <si>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</si>
  <si>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</si>
  <si>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</si>
  <si>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</si>
  <si>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</si>
  <si>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</si>
  <si>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</si>
  <si>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</si>
  <si>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</si>
  <si>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</si>
  <si>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</si>
  <si>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</si>
  <si>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</si>
  <si>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</si>
  <si>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</si>
  <si>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</si>
  <si>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</si>
  <si>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</si>
  <si>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</si>
  <si>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</si>
  <si>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</si>
  <si>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</si>
  <si>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</si>
  <si>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</si>
  <si>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</si>
  <si>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</si>
  <si>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</si>
  <si>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</si>
  <si>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</si>
  <si>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</si>
  <si>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</si>
  <si>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</si>
  <si>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</si>
  <si>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</si>
  <si>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</si>
  <si>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</si>
  <si>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</si>
  <si>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</si>
  <si>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</si>
  <si>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</si>
  <si>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</si>
  <si>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</si>
  <si>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</si>
  <si>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</si>
  <si>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</si>
  <si>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</si>
  <si>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</si>
  <si>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</si>
  <si>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</si>
  <si>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</si>
  <si>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</si>
  <si>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</si>
  <si>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</si>
  <si>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</si>
  <si>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</si>
  <si>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</si>
  <si>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</si>
  <si>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</si>
  <si>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</si>
  <si>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</si>
  <si>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</si>
  <si>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</si>
  <si>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</si>
  <si>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</si>
  <si>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</si>
  <si>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</si>
  <si>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</si>
  <si>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</si>
  <si>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</si>
  <si>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</si>
  <si>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</si>
  <si>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</si>
  <si>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</si>
  <si>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</si>
  <si>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</si>
  <si>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</si>
  <si>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</si>
  <si>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</si>
  <si>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</si>
  <si>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</si>
  <si>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</si>
  <si>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</si>
  <si>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</si>
  <si>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</si>
  <si>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</si>
  <si>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</si>
  <si>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</si>
  <si>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</si>
  <si>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</si>
  <si>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</si>
  <si>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</si>
  <si>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</si>
  <si>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</si>
  <si>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</si>
  <si>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</si>
  <si>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</si>
  <si>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</si>
  <si>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</si>
  <si>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</si>
  <si>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</si>
  <si>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</si>
  <si>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</si>
  <si>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</si>
  <si>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</si>
  <si>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</si>
  <si>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</si>
  <si>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</si>
  <si>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</si>
  <si>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</si>
  <si>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</si>
  <si>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</si>
  <si>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</si>
  <si>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</si>
  <si>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</si>
  <si>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</si>
  <si>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</si>
  <si>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</si>
  <si>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</si>
  <si>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</si>
  <si>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</si>
  <si>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</si>
  <si>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</si>
  <si>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</si>
  <si>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</si>
  <si>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</si>
  <si>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</si>
  <si>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</si>
  <si>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</si>
  <si>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</si>
  <si>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</si>
  <si>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</si>
  <si>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</si>
  <si>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</si>
  <si>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</si>
  <si>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</si>
  <si>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</si>
  <si>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</si>
  <si>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</si>
  <si>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</si>
  <si>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</si>
  <si>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</si>
  <si>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</si>
  <si>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</si>
  <si>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</si>
  <si>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</si>
  <si>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</si>
  <si>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</si>
  <si>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</si>
  <si>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</si>
  <si>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</si>
  <si>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</si>
  <si>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</si>
  <si>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</si>
  <si>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</si>
  <si>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</si>
  <si>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</si>
  <si>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</si>
  <si>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</si>
  <si>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</si>
  <si>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</si>
  <si>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</si>
  <si>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</si>
  <si>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</si>
  <si>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</si>
  <si>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</si>
  <si>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</si>
  <si>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</si>
  <si>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</si>
  <si>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</si>
  <si>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</si>
  <si>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</si>
  <si>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</si>
  <si>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</si>
  <si>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</si>
  <si>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</si>
  <si>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</si>
  <si>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</si>
  <si>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</si>
  <si>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</si>
  <si>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</si>
  <si>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</si>
  <si>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</si>
  <si>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</si>
  <si>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</si>
  <si>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</si>
  <si>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</si>
  <si>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</si>
  <si>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</si>
  <si>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</si>
  <si>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</si>
  <si>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</si>
  <si>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</si>
  <si>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</si>
  <si>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</si>
  <si>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</si>
  <si>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</si>
  <si>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</si>
  <si>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</si>
  <si>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</si>
  <si>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</si>
  <si>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</si>
  <si>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</si>
  <si>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</si>
  <si>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</si>
  <si>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</si>
  <si>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</si>
  <si>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</si>
  <si>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</si>
  <si>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</si>
  <si>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</si>
  <si>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</si>
  <si>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</si>
  <si>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</si>
  <si>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</si>
  <si>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</si>
  <si>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</si>
  <si>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</si>
  <si>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</si>
  <si>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</si>
  <si>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</si>
  <si>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</si>
  <si>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</si>
  <si>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</si>
  <si>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</si>
  <si>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</si>
  <si>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</si>
  <si>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</si>
  <si>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</si>
  <si>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</si>
  <si>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</si>
  <si>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</si>
  <si>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</si>
  <si>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</si>
  <si>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</si>
  <si>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</si>
  <si>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</si>
  <si>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</si>
  <si>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</si>
  <si>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</si>
  <si>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</si>
  <si>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</si>
  <si>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</si>
  <si>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</si>
  <si>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</si>
  <si>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</si>
  <si>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</si>
  <si>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</si>
  <si>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</si>
  <si>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</si>
  <si>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</si>
  <si>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</si>
  <si>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</si>
  <si>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</si>
  <si>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</si>
  <si>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</si>
  <si>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</si>
  <si>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</si>
  <si>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</si>
  <si>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</si>
  <si>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</si>
  <si>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</si>
  <si>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</si>
  <si>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</si>
  <si>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</si>
  <si>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</si>
  <si>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</si>
  <si>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</si>
  <si>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</si>
  <si>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</si>
  <si>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</si>
  <si>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</si>
  <si>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</si>
  <si>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</si>
  <si>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</si>
  <si>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</si>
  <si>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</si>
  <si>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</si>
  <si>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</si>
  <si>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</si>
  <si>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</si>
  <si>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</si>
  <si>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</si>
  <si>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</si>
  <si>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</si>
  <si>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</si>
  <si>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</si>
  <si>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</si>
  <si>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</si>
  <si>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</si>
  <si>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</si>
  <si>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</si>
  <si>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</si>
  <si>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</si>
  <si>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</si>
  <si>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</si>
  <si>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</si>
  <si>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</si>
  <si>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</si>
  <si>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</si>
  <si>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</si>
  <si>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</si>
  <si>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</si>
  <si>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</si>
  <si>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</si>
  <si>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</si>
  <si>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</si>
  <si>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</si>
  <si>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</si>
  <si>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</si>
  <si>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</si>
  <si>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</si>
  <si>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</si>
  <si>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</si>
  <si>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</si>
  <si>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</si>
  <si>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</si>
  <si>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</si>
  <si>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</si>
  <si>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</si>
  <si>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</si>
  <si>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</si>
  <si>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</si>
  <si>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</si>
  <si>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</si>
  <si>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</si>
  <si>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</si>
  <si>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</si>
  <si>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</si>
  <si>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</si>
  <si>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</si>
  <si>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</si>
  <si>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</si>
  <si>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</si>
  <si>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</si>
  <si>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</si>
  <si>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</si>
  <si>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</si>
  <si>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</si>
  <si>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</si>
  <si>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</si>
  <si>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</si>
  <si>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</si>
  <si>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</si>
  <si>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</si>
  <si>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</si>
  <si>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</si>
  <si>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</si>
  <si>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</si>
  <si>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</si>
  <si>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</si>
  <si>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</si>
  <si>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</si>
  <si>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</si>
  <si>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</si>
  <si>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</si>
  <si>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</si>
  <si>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</si>
  <si>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</si>
  <si>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</si>
  <si>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</si>
  <si>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</si>
  <si>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</si>
  <si>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</si>
  <si>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</si>
  <si>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</si>
  <si>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</si>
  <si>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</si>
  <si>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</si>
  <si>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</si>
  <si>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</si>
  <si>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</si>
  <si>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</si>
  <si>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</si>
  <si>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</si>
  <si>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</si>
  <si>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</si>
  <si>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</si>
  <si>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</si>
  <si>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</si>
  <si>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</si>
  <si>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</si>
  <si>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</si>
  <si>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</si>
  <si>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</si>
  <si>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</si>
  <si>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</si>
  <si>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</si>
  <si>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</si>
  <si>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</si>
  <si>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</si>
  <si>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</si>
  <si>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</si>
  <si>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</si>
  <si>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</si>
  <si>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</si>
  <si>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</si>
  <si>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</si>
  <si>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</si>
  <si>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</si>
  <si>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</si>
  <si>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</si>
  <si>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</si>
  <si>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</si>
  <si>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</si>
  <si>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</si>
  <si>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</si>
  <si>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</si>
  <si>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</si>
  <si>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</si>
  <si>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</si>
  <si>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</si>
  <si>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</si>
  <si>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</si>
  <si>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</si>
  <si>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</si>
  <si>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</si>
  <si>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</si>
  <si>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</si>
  <si>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</si>
  <si>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</si>
  <si>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</si>
  <si>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</si>
  <si>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</si>
  <si>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</si>
  <si>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</si>
  <si>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</si>
  <si>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</si>
  <si>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</si>
  <si>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</si>
  <si>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</si>
  <si>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</si>
  <si>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</si>
  <si>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</si>
  <si>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</si>
  <si>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</si>
  <si>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</si>
  <si>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</si>
  <si>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</si>
  <si>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</si>
  <si>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</si>
  <si>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</si>
  <si>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</si>
  <si>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</si>
  <si>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</si>
  <si>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</si>
  <si>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</si>
  <si>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</si>
  <si>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</si>
  <si>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</si>
  <si>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</si>
  <si>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</si>
  <si>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</si>
  <si>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</si>
  <si>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</si>
  <si>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</si>
  <si>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</si>
  <si>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</si>
  <si>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</si>
  <si>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</si>
  <si>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</si>
  <si>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</si>
  <si>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</si>
  <si>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</si>
  <si>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</si>
  <si>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</si>
  <si>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</si>
  <si>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</si>
  <si>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</si>
  <si>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</si>
  <si>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</si>
  <si>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</si>
  <si>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</si>
  <si>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</si>
  <si>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</si>
  <si>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</si>
  <si>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</si>
  <si>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</si>
  <si>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</si>
  <si>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</si>
  <si>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</si>
  <si>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</si>
  <si>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</si>
  <si>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</si>
  <si>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</si>
  <si>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</si>
  <si>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</si>
  <si>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</si>
  <si>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</si>
  <si>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</si>
  <si>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</si>
  <si>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</si>
  <si>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</si>
  <si>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</si>
  <si>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</si>
  <si>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</si>
  <si>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</si>
  <si>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</si>
  <si>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</si>
  <si>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</si>
  <si>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</si>
  <si>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</si>
  <si>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</si>
  <si>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</si>
  <si>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</si>
  <si>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</si>
  <si>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</si>
  <si>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</si>
  <si>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</si>
  <si>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</si>
  <si>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</si>
  <si>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</si>
  <si>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</si>
  <si>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</si>
  <si>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</si>
  <si>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</si>
  <si>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</si>
  <si>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</si>
  <si>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</si>
  <si>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</si>
  <si>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</si>
  <si>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</si>
  <si>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</si>
  <si>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</si>
  <si>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</si>
  <si>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</si>
  <si>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</si>
  <si>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</si>
  <si>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</si>
  <si>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</si>
  <si>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</si>
  <si>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</si>
  <si>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</si>
  <si>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</si>
  <si>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</si>
  <si>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</si>
  <si>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</si>
  <si>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</si>
  <si>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</si>
  <si>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</si>
  <si>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</si>
  <si>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</si>
  <si>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</si>
  <si>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</si>
  <si>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</si>
  <si>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</si>
  <si>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</si>
  <si>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</si>
  <si>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</si>
  <si>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</si>
  <si>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</si>
  <si>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</si>
  <si>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</si>
  <si>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</si>
  <si>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</si>
  <si>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</si>
  <si>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</si>
  <si>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</si>
  <si>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</si>
  <si>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</si>
  <si>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</si>
  <si>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</si>
  <si>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</si>
  <si>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</si>
  <si>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</si>
  <si>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</si>
  <si>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</si>
  <si>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</si>
  <si>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</si>
  <si>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</si>
  <si>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</si>
  <si>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</si>
  <si>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</si>
  <si>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</si>
  <si>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</si>
  <si>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</si>
  <si>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</si>
  <si>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</si>
  <si>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</si>
  <si>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</si>
  <si>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</si>
  <si>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</si>
  <si>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</si>
  <si>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</si>
  <si>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</si>
  <si>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</si>
  <si>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</si>
  <si>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</si>
  <si>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</si>
  <si>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</si>
  <si>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</si>
  <si>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</si>
  <si>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</si>
  <si>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</si>
  <si>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</si>
  <si>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</si>
  <si>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</si>
  <si>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</si>
  <si>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</si>
  <si>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</si>
  <si>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</si>
  <si>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</si>
  <si>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</si>
  <si>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</si>
  <si>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</si>
  <si>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</si>
  <si>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</si>
  <si>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</si>
  <si>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</si>
  <si>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</si>
  <si>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</si>
  <si>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</si>
  <si>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</si>
  <si>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</si>
  <si>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</si>
  <si>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</si>
  <si>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</si>
  <si>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</si>
  <si>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</si>
  <si>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</si>
  <si>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</si>
  <si>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</si>
  <si>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</si>
  <si>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</si>
  <si>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</si>
  <si>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</si>
  <si>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</si>
  <si>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</si>
  <si>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</si>
  <si>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</si>
  <si>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</si>
  <si>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</si>
  <si>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</si>
  <si>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</si>
  <si>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</si>
  <si>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</si>
  <si>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</si>
  <si>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</si>
  <si>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</si>
  <si>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</si>
  <si>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</si>
  <si>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</si>
  <si>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</si>
  <si>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</si>
  <si>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</si>
  <si>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</si>
  <si>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</si>
  <si>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</si>
  <si>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</si>
  <si>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</si>
  <si>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</si>
  <si>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</si>
  <si>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</si>
  <si>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</si>
  <si>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</si>
  <si>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</si>
  <si>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</si>
  <si>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</si>
  <si>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</si>
  <si>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</si>
  <si>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</si>
  <si>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</si>
  <si>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</si>
  <si>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</si>
  <si>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</si>
  <si>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</si>
  <si>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</si>
  <si>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</si>
  <si>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</si>
  <si>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</si>
  <si>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</si>
  <si>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</si>
  <si>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</si>
  <si>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</si>
  <si>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</si>
  <si>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</si>
  <si>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</si>
  <si>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</si>
  <si>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</si>
  <si>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</si>
  <si>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</si>
  <si>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</si>
  <si>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</si>
  <si>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</si>
  <si>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</si>
  <si>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</si>
  <si>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</si>
  <si>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</si>
  <si>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</si>
  <si>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</si>
  <si>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</si>
  <si>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</si>
  <si>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</si>
  <si>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</si>
  <si>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</si>
  <si>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</si>
  <si>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</si>
  <si>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</si>
  <si>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</si>
  <si>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</si>
  <si>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</si>
  <si>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</si>
  <si>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</si>
  <si>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</si>
  <si>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</si>
  <si>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</si>
  <si>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</si>
  <si>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</si>
  <si>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</si>
  <si>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</si>
  <si>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</si>
  <si>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</si>
  <si>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</si>
  <si>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</si>
  <si>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</si>
  <si>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</si>
  <si>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</si>
  <si>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</si>
  <si>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</si>
  <si>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</si>
  <si>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</si>
  <si>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</si>
  <si>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</si>
  <si>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</si>
  <si>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</si>
  <si>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</si>
  <si>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</si>
  <si>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</si>
  <si>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</si>
  <si>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</si>
  <si>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</si>
  <si>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</si>
  <si>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</si>
  <si>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</si>
  <si>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</si>
  <si>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</si>
  <si>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</si>
  <si>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</si>
  <si>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</si>
  <si>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</si>
  <si>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</si>
  <si>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</si>
  <si>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</si>
  <si>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</si>
  <si>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</si>
  <si>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</si>
  <si>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</si>
  <si>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</si>
  <si>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</si>
  <si>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</si>
  <si>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</si>
  <si>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</si>
  <si>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</si>
  <si>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</si>
  <si>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</si>
  <si>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</si>
  <si>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</si>
  <si>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</si>
  <si>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</si>
  <si>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</si>
  <si>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</si>
  <si>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</si>
  <si>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</si>
  <si>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</si>
  <si>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</si>
  <si>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</si>
  <si>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</si>
  <si>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</si>
  <si>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</si>
  <si>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</si>
  <si>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</si>
  <si>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</si>
  <si>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</si>
  <si>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</si>
  <si>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</si>
  <si>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</si>
  <si>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</si>
  <si>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</si>
  <si>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</si>
  <si>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</si>
  <si>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</si>
  <si>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</si>
  <si>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</si>
  <si>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</si>
  <si>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</si>
  <si>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</si>
  <si>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</si>
  <si>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</si>
  <si>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</si>
  <si>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</si>
  <si>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</si>
  <si>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</si>
  <si>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</si>
  <si>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</si>
  <si>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</si>
  <si>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</si>
  <si>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</si>
  <si>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</si>
  <si>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</si>
  <si>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</si>
  <si>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</si>
  <si>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</si>
  <si>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</si>
  <si>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</si>
  <si>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</si>
  <si>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</si>
  <si>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</si>
  <si>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</si>
  <si>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</si>
  <si>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</si>
  <si>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</si>
  <si>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</si>
  <si>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</si>
  <si>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</si>
  <si>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</si>
  <si>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</si>
  <si>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</si>
  <si>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</si>
  <si>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</si>
  <si>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</si>
  <si>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</si>
  <si>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</si>
  <si>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</si>
  <si>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</si>
  <si>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</si>
  <si>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</si>
  <si>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</si>
  <si>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</si>
  <si>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</si>
  <si>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</si>
  <si>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</si>
  <si>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</si>
  <si>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</si>
  <si>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</si>
  <si>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</si>
  <si>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</si>
  <si>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</si>
  <si>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</si>
  <si>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</si>
  <si>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</si>
  <si>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</si>
  <si>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</si>
  <si>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</si>
  <si>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</si>
  <si>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</si>
  <si>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</si>
  <si>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</si>
  <si>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</si>
  <si>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</si>
  <si>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</si>
  <si>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</si>
  <si>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</si>
  <si>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</si>
  <si>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</si>
  <si>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</si>
  <si>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</si>
  <si>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</si>
  <si>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</si>
  <si>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</si>
  <si>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</si>
  <si>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</si>
  <si>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</si>
  <si>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</si>
  <si>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</si>
  <si>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</si>
  <si>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</si>
  <si>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</si>
  <si>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</si>
  <si>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</si>
  <si>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</si>
  <si>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</si>
  <si>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</si>
  <si>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</si>
  <si>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</si>
  <si>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</si>
  <si>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</si>
  <si>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</si>
  <si>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</si>
  <si>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</si>
  <si>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</si>
  <si>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</si>
  <si>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</si>
  <si>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</si>
  <si>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</si>
  <si>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</si>
  <si>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</si>
  <si>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</si>
  <si>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</si>
  <si>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</si>
  <si>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</si>
  <si>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</si>
  <si>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</si>
  <si>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</si>
  <si>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</si>
  <si>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</si>
  <si>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</si>
  <si>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</si>
  <si>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</si>
  <si>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</si>
  <si>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</si>
  <si>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</si>
  <si>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</si>
  <si>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</si>
  <si>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</si>
  <si>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</si>
  <si>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</si>
  <si>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</si>
  <si>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</si>
  <si>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</si>
  <si>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</si>
  <si>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</si>
  <si>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</si>
  <si>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</si>
  <si>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</si>
  <si>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</si>
  <si>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</si>
  <si>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</si>
  <si>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</si>
  <si>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</si>
  <si>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</si>
  <si>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</si>
  <si>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</si>
  <si>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</si>
  <si>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</si>
  <si>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</si>
  <si>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</si>
  <si>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</si>
  <si>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</si>
  <si>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</si>
  <si>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</si>
  <si>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</si>
  <si>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</si>
  <si>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</si>
  <si>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</si>
  <si>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</si>
  <si>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</si>
  <si>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</si>
  <si>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</si>
  <si>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</si>
  <si>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</si>
  <si>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</si>
  <si>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</si>
  <si>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</si>
  <si>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</si>
  <si>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</si>
  <si>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</si>
  <si>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</si>
  <si>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</si>
  <si>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</si>
  <si>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</si>
  <si>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</si>
  <si>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</si>
  <si>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</si>
  <si>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</si>
  <si>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</si>
  <si>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</si>
  <si>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</si>
  <si>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</si>
  <si>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</si>
  <si>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</si>
  <si>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</si>
  <si>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</si>
  <si>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</si>
  <si>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</si>
  <si>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</si>
  <si>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</si>
  <si>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</si>
  <si>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</si>
  <si>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</si>
  <si>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</si>
  <si>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</si>
  <si>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</si>
  <si>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</si>
  <si>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</si>
  <si>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</si>
  <si>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</si>
  <si>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</si>
  <si>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</si>
  <si>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</si>
  <si>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</si>
  <si>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</si>
  <si>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</si>
  <si>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</si>
  <si>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</si>
  <si>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</si>
  <si>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</si>
  <si>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</si>
  <si>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</si>
  <si>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</si>
  <si>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</si>
  <si>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</si>
  <si>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</si>
  <si>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</si>
  <si>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</si>
  <si>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</si>
  <si>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</si>
  <si>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</si>
  <si>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</si>
  <si>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</si>
  <si>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</si>
  <si>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</si>
  <si>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</si>
  <si>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</si>
  <si>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</si>
  <si>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</si>
  <si>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</si>
  <si>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</si>
  <si>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</si>
  <si>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</si>
  <si>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</si>
  <si>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</si>
  <si>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</si>
  <si>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</si>
  <si>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</si>
  <si>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</si>
  <si>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</si>
  <si>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</si>
  <si>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</si>
  <si>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</si>
  <si>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</si>
  <si>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</si>
  <si>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</si>
  <si>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</si>
  <si>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</si>
  <si>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</si>
  <si>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</si>
  <si>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</si>
  <si>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</si>
  <si>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</si>
  <si>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</si>
  <si>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</si>
  <si>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</si>
  <si>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</si>
  <si>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</si>
  <si>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</si>
  <si>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</si>
  <si>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</si>
  <si>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</si>
  <si>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</si>
  <si>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</si>
  <si>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</si>
  <si>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</si>
  <si>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</si>
  <si>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</si>
  <si>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</si>
  <si>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</si>
  <si>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</si>
  <si>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</si>
  <si>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</si>
  <si>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</si>
  <si>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</si>
  <si>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</si>
  <si>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</si>
  <si>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</si>
  <si>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</si>
  <si>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</si>
  <si>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</si>
  <si>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</si>
  <si>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</si>
  <si>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</si>
  <si>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</si>
  <si>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</si>
  <si>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</si>
  <si>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</si>
  <si>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</si>
  <si>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</si>
  <si>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</si>
  <si>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</si>
  <si>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</si>
  <si>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</si>
  <si>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</si>
  <si>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</si>
  <si>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</si>
  <si>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</si>
  <si>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</si>
  <si>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</si>
  <si>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</si>
  <si>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</si>
  <si>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</si>
  <si>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</si>
  <si>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</si>
  <si>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</si>
  <si>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</si>
  <si>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</si>
  <si>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</si>
  <si>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</si>
  <si>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</si>
  <si>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</si>
  <si>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</si>
  <si>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</si>
  <si>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</si>
  <si>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</si>
  <si>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</si>
  <si>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</si>
  <si>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</si>
  <si>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</si>
  <si>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</si>
  <si>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</si>
  <si>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</si>
  <si>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</si>
  <si>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</si>
  <si>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</si>
  <si>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</si>
  <si>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</si>
  <si>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</si>
  <si>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</si>
  <si>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</si>
  <si>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</si>
  <si>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</si>
  <si>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</si>
  <si>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</si>
  <si>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</si>
  <si>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</si>
  <si>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</si>
  <si>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</si>
  <si>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</si>
  <si>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</si>
  <si>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</si>
  <si>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</si>
  <si>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</si>
  <si>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</si>
  <si>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</si>
  <si>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</si>
  <si>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</si>
  <si>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</si>
  <si>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</si>
  <si>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</si>
  <si>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</si>
  <si>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</si>
  <si>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</si>
  <si>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</si>
  <si>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</si>
  <si>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</si>
  <si>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</si>
  <si>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</si>
  <si>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</si>
  <si>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</si>
  <si>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</si>
  <si>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</si>
  <si>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</si>
  <si>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</si>
  <si>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</si>
  <si>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</si>
  <si>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</si>
  <si>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</si>
  <si>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</si>
  <si>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</si>
  <si>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</si>
  <si>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</si>
  <si>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</si>
  <si>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</si>
  <si>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</si>
  <si>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</si>
  <si>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</si>
  <si>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</si>
  <si>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</si>
  <si>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</si>
  <si>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</si>
  <si>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</si>
  <si>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</si>
  <si>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</si>
  <si>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</si>
  <si>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</si>
  <si>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</si>
  <si>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</si>
  <si>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</si>
  <si>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</si>
  <si>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</si>
  <si>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</si>
  <si>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</si>
  <si>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</si>
  <si>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</si>
  <si>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</si>
  <si>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</si>
  <si>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</si>
  <si>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</si>
  <si>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</si>
  <si>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</si>
  <si>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</si>
  <si>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</si>
  <si>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</si>
  <si>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</si>
  <si>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</si>
  <si>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</si>
  <si>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</si>
  <si>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</si>
  <si>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</si>
  <si>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</si>
  <si>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</si>
  <si>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</si>
  <si>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</si>
  <si>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</si>
  <si>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</si>
  <si>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</si>
  <si>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</si>
  <si>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</si>
  <si>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</si>
  <si>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</si>
  <si>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</si>
  <si>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</si>
  <si>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</si>
  <si>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</si>
  <si>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</si>
  <si>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</si>
  <si>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</si>
  <si>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</si>
  <si>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</si>
  <si>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</si>
  <si>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</si>
  <si>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</si>
  <si>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</si>
  <si>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</si>
  <si>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</si>
  <si>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</si>
  <si>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</si>
  <si>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</si>
  <si>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</si>
  <si>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</si>
  <si>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</si>
  <si>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</si>
  <si>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</si>
  <si>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</si>
  <si>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</si>
  <si>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</si>
  <si>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</si>
  <si>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</si>
  <si>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</si>
  <si>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</si>
  <si>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</si>
  <si>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</si>
  <si>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</si>
  <si>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</si>
  <si>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</si>
  <si>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</si>
  <si>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</si>
  <si>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</si>
  <si>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</si>
  <si>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</si>
  <si>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</si>
  <si>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</si>
  <si>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</si>
  <si>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</si>
  <si>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</si>
  <si>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</si>
  <si>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</si>
  <si>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</si>
  <si>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</si>
  <si>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</si>
  <si>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</si>
  <si>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</si>
  <si>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</si>
  <si>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</si>
  <si>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</si>
  <si>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</si>
  <si>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</si>
  <si>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</si>
  <si>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</si>
  <si>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</si>
  <si>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</si>
  <si>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</si>
  <si>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</si>
  <si>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</si>
  <si>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</si>
  <si>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</si>
  <si>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</si>
  <si>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</si>
  <si>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</si>
  <si>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</si>
  <si>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</si>
  <si>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</si>
  <si>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</si>
  <si>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</si>
  <si>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</si>
  <si>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</si>
  <si>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</si>
  <si>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</si>
  <si>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</si>
  <si>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</si>
  <si>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</si>
  <si>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</si>
  <si>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</si>
  <si>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</si>
  <si>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</si>
  <si>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</si>
  <si>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</si>
  <si>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</si>
  <si>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</si>
  <si>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</si>
  <si>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</si>
  <si>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</si>
  <si>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</si>
  <si>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</si>
  <si>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</si>
  <si>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</si>
  <si>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</si>
  <si>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</si>
  <si>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</si>
  <si>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</si>
  <si>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</si>
  <si>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</si>
  <si>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</si>
  <si>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</si>
  <si>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</si>
  <si>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</si>
  <si>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</si>
  <si>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</si>
  <si>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</si>
  <si>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</si>
  <si>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</si>
  <si>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</si>
  <si>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</si>
  <si>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</si>
  <si>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</si>
  <si>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</si>
  <si>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</si>
  <si>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</si>
  <si>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</si>
  <si>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</si>
  <si>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</si>
  <si>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</si>
  <si>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</si>
  <si>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</si>
  <si>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</si>
  <si>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</si>
  <si>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</si>
  <si>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</si>
  <si>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</si>
  <si>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</si>
  <si>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</si>
  <si>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</si>
  <si>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</si>
  <si>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</si>
  <si>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</si>
  <si>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</si>
  <si>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</si>
  <si>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</si>
  <si>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</si>
  <si>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</si>
  <si>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</si>
  <si>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</si>
  <si>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</si>
  <si>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</si>
  <si>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</si>
  <si>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</si>
  <si>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</si>
  <si>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</si>
  <si>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</si>
  <si>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</si>
  <si>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</si>
  <si>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</si>
  <si>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</si>
  <si>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</si>
  <si>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</si>
  <si>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</si>
  <si>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</si>
  <si>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</si>
  <si>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</si>
  <si>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</si>
  <si>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</si>
  <si>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</si>
  <si>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</si>
  <si>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</si>
  <si>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</si>
  <si>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</si>
  <si>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</si>
  <si>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</si>
  <si>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</si>
  <si>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</si>
  <si>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</si>
  <si>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</si>
  <si>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</si>
  <si>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</si>
  <si>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</si>
  <si>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</si>
  <si>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</si>
  <si>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</si>
  <si>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</si>
  <si>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</si>
  <si>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</si>
  <si>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</si>
  <si>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</si>
  <si>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</si>
  <si>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</si>
  <si>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</si>
  <si>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</si>
  <si>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</si>
  <si>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</si>
  <si>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</si>
  <si>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</si>
  <si>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</si>
  <si>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</si>
  <si>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</si>
  <si>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</si>
  <si>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</si>
  <si>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</si>
  <si>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</si>
  <si>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</si>
  <si>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</si>
  <si>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</si>
  <si>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</si>
  <si>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</si>
  <si>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</si>
  <si>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</si>
  <si>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</si>
  <si>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</si>
  <si>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</si>
  <si>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</si>
  <si>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</si>
  <si>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</si>
  <si>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</si>
  <si>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</si>
  <si>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</si>
  <si>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</si>
  <si>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</si>
  <si>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</si>
  <si>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</si>
  <si>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</si>
  <si>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</si>
  <si>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</si>
  <si>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</si>
  <si>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</si>
  <si>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</si>
  <si>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</si>
  <si>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</si>
  <si>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</si>
  <si>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</si>
  <si>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</si>
  <si>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</si>
  <si>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</si>
  <si>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</si>
  <si>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</si>
  <si>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</si>
  <si>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</si>
  <si>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</si>
  <si>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</si>
  <si>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</si>
  <si>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</si>
  <si>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</si>
  <si>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</si>
  <si>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</si>
  <si>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</si>
  <si>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</si>
  <si>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</si>
  <si>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</si>
  <si>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</si>
  <si>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</si>
  <si>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</si>
  <si>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</si>
  <si>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</si>
  <si>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</si>
  <si>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</si>
  <si>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</si>
  <si>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</si>
  <si>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</si>
  <si>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</si>
  <si>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</si>
  <si>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</si>
  <si>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</si>
  <si>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</si>
  <si>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</si>
  <si>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</si>
  <si>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</si>
  <si>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</si>
  <si>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</si>
  <si>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</si>
  <si>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</si>
  <si>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</si>
  <si>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</si>
  <si>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</si>
  <si>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</si>
  <si>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</si>
  <si>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</si>
  <si>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</si>
  <si>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</si>
  <si>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</si>
  <si>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</si>
  <si>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</si>
  <si>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</si>
  <si>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</si>
  <si>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</si>
  <si>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</si>
  <si>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</si>
  <si>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</si>
  <si>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</si>
  <si>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</si>
  <si>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</si>
  <si>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</si>
  <si>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</si>
  <si>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</si>
  <si>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</si>
  <si>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</si>
  <si>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</si>
  <si>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</si>
  <si>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</si>
  <si>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</si>
  <si>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</si>
  <si>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</si>
  <si>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</si>
  <si>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</si>
  <si>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</si>
  <si>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</si>
  <si>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</si>
  <si>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</si>
  <si>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</si>
  <si>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</si>
  <si>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</si>
  <si>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</si>
  <si>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</si>
  <si>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</si>
  <si>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</si>
  <si>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</si>
  <si>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</si>
  <si>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</si>
  <si>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</si>
  <si>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</si>
  <si>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</si>
  <si>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</si>
  <si>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</si>
  <si>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</si>
  <si>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</si>
  <si>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</si>
  <si>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</si>
  <si>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</si>
  <si>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</si>
  <si>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</si>
  <si>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</si>
  <si>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</si>
  <si>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</si>
  <si>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</si>
  <si>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</si>
  <si>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</si>
  <si>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</si>
  <si>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</si>
  <si>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</si>
  <si>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</si>
  <si>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</si>
  <si>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</si>
  <si>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</si>
  <si>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</si>
  <si>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</si>
  <si>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</si>
  <si>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</si>
  <si>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</si>
  <si>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</si>
  <si>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</si>
  <si>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</si>
  <si>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</si>
  <si>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</si>
  <si>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</si>
  <si>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</si>
  <si>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</si>
  <si>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</si>
  <si>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</si>
  <si>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</si>
  <si>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</si>
  <si>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</si>
  <si>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</si>
  <si>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</si>
  <si>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</si>
  <si>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</si>
  <si>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</si>
  <si>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</si>
  <si>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</si>
  <si>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</si>
  <si>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</si>
  <si>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</si>
  <si>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</si>
  <si>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</si>
  <si>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</si>
  <si>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</si>
  <si>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</si>
  <si>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</si>
  <si>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</si>
  <si>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</si>
  <si>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</si>
  <si>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</si>
  <si>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</si>
  <si>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</si>
  <si>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</si>
  <si>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</si>
  <si>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</si>
  <si>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</si>
  <si>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</si>
  <si>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</si>
  <si>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</si>
  <si>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</si>
  <si>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</si>
  <si>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</si>
  <si>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</si>
  <si>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</si>
  <si>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</si>
  <si>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</si>
  <si>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</si>
  <si>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</si>
  <si>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</si>
  <si>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</si>
  <si>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</si>
  <si>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</si>
  <si>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</si>
  <si>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</si>
  <si>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</si>
  <si>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</si>
  <si>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</si>
  <si>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</si>
  <si>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</si>
  <si>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</si>
  <si>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</si>
  <si>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</si>
  <si>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</si>
  <si>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</si>
  <si>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</si>
  <si>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</si>
  <si>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</si>
  <si>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</si>
  <si>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</si>
  <si>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</si>
  <si>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</si>
  <si>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</si>
  <si>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</si>
  <si>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</si>
  <si>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</si>
  <si>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</si>
  <si>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</si>
  <si>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</si>
  <si>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</si>
  <si>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</si>
  <si>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</si>
  <si>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</si>
  <si>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</si>
  <si>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</si>
  <si>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</si>
  <si>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</si>
  <si>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</si>
  <si>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</si>
  <si>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</si>
  <si>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</si>
  <si>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</si>
  <si>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</si>
  <si>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</si>
  <si>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</si>
  <si>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</si>
  <si>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</si>
  <si>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</si>
  <si>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</si>
  <si>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</si>
  <si>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</si>
  <si>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</si>
  <si>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</si>
  <si>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</si>
  <si>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</si>
  <si>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</si>
  <si>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</si>
  <si>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</si>
  <si>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</si>
  <si>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</si>
  <si>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</si>
  <si>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</si>
  <si>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</si>
  <si>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</si>
  <si>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</si>
  <si>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</si>
  <si>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</si>
  <si>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</si>
  <si>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</si>
  <si>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</si>
  <si>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</si>
  <si>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</si>
  <si>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</si>
  <si>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</si>
  <si>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</si>
  <si>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</si>
  <si>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</si>
  <si>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</si>
  <si>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</si>
  <si>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</si>
  <si>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</si>
  <si>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</si>
  <si>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</si>
  <si>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</si>
  <si>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</si>
  <si>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</si>
  <si>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</si>
  <si>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</si>
  <si>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</si>
  <si>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</si>
  <si>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</si>
  <si>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</si>
  <si>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</si>
  <si>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</si>
  <si>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</si>
  <si>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</si>
  <si>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</si>
  <si>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</si>
  <si>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</si>
  <si>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</si>
  <si>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</si>
  <si>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</si>
  <si>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</si>
  <si>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</si>
  <si>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</si>
  <si>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</si>
  <si>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</si>
  <si>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</si>
  <si>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</si>
  <si>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</si>
  <si>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</si>
  <si>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</si>
  <si>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</si>
  <si>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</si>
  <si>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</si>
  <si>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</si>
  <si>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</si>
  <si>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</si>
  <si>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</si>
  <si>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</si>
  <si>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</si>
  <si>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</si>
  <si>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</si>
  <si>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</si>
  <si>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</si>
  <si>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</si>
  <si>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</si>
  <si>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</si>
  <si>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</si>
  <si>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</si>
  <si>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</si>
  <si>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</si>
  <si>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</si>
  <si>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</si>
  <si>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</si>
  <si>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</si>
  <si>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</si>
  <si>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</si>
  <si>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</si>
  <si>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</si>
  <si>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</si>
  <si>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</si>
  <si>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</si>
  <si>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</si>
  <si>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</si>
  <si>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</si>
  <si>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</si>
  <si>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</si>
  <si>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</si>
  <si>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</si>
  <si>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</si>
  <si>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</si>
  <si>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</si>
  <si>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</si>
  <si>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</si>
  <si>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</si>
  <si>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</si>
  <si>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</si>
  <si>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</si>
  <si>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</si>
  <si>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</si>
  <si>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</si>
  <si>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</si>
  <si>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</si>
  <si>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</si>
  <si>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</si>
  <si>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</si>
  <si>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</si>
  <si>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</si>
  <si>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</si>
  <si>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</si>
  <si>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</si>
  <si>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</si>
  <si>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</si>
  <si>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</si>
  <si>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</si>
  <si>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</si>
  <si>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</si>
  <si>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</si>
  <si>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</si>
  <si>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</si>
  <si>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</si>
  <si>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</si>
  <si>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</si>
  <si>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</si>
  <si>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</si>
  <si>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</si>
  <si>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</si>
  <si>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</si>
  <si>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</si>
  <si>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</si>
  <si>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</si>
  <si>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</si>
  <si>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</si>
  <si>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</si>
  <si>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</si>
  <si>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</si>
  <si>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</si>
  <si>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</si>
  <si>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</si>
  <si>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</si>
  <si>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</si>
  <si>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</si>
  <si>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</si>
  <si>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</si>
  <si>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</si>
  <si>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</si>
  <si>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</si>
  <si>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</si>
  <si>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</si>
  <si>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</si>
  <si>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</si>
  <si>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</si>
  <si>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</si>
  <si>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</si>
  <si>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</si>
  <si>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</si>
  <si>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</si>
  <si>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</si>
  <si>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</si>
  <si>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</si>
  <si>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</si>
  <si>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</si>
  <si>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</si>
  <si>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</si>
  <si>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</si>
  <si>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</si>
  <si>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</si>
  <si>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</si>
  <si>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</si>
  <si>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</si>
  <si>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</si>
  <si>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</si>
  <si>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</si>
  <si>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</si>
  <si>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</si>
  <si>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</si>
  <si>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</si>
  <si>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</si>
  <si>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</si>
  <si>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</si>
  <si>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</si>
  <si>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</si>
  <si>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</si>
  <si>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</si>
  <si>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</si>
  <si>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</si>
  <si>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</si>
  <si>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</si>
  <si>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</si>
  <si>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</si>
  <si>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</si>
  <si>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</si>
  <si>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</si>
  <si>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</si>
  <si>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</si>
  <si>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</si>
  <si>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</si>
  <si>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</si>
  <si>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</si>
  <si>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</si>
  <si>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</si>
  <si>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</si>
  <si>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</si>
  <si>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</si>
  <si>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</si>
  <si>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</si>
  <si>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</si>
  <si>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</si>
  <si>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</si>
  <si>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</si>
  <si>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</si>
  <si>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</si>
  <si>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</si>
  <si>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</si>
  <si>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</si>
  <si>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</si>
  <si>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</si>
  <si>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</si>
  <si>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</si>
  <si>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</si>
  <si>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</si>
  <si>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</si>
  <si>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</si>
  <si>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</si>
  <si>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</si>
  <si>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</si>
  <si>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</si>
  <si>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</si>
  <si>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</si>
  <si>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</si>
  <si>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</si>
  <si>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</si>
  <si>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</si>
  <si>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</si>
  <si>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</si>
  <si>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</si>
  <si>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</si>
  <si>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</si>
  <si>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</si>
  <si>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</si>
  <si>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</si>
  <si>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</si>
  <si>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</si>
  <si>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</si>
  <si>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</si>
  <si>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</si>
  <si>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</si>
  <si>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</si>
  <si>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</si>
  <si>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</si>
  <si>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</si>
  <si>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</si>
  <si>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</si>
  <si>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</si>
  <si>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</si>
  <si>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</si>
  <si>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</si>
  <si>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</si>
  <si>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</si>
  <si>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</si>
  <si>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</si>
  <si>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</si>
  <si>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</si>
  <si>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</si>
  <si>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</si>
  <si>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</si>
  <si>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</si>
  <si>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</si>
  <si>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</si>
  <si>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</si>
  <si>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</si>
  <si>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</si>
  <si>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</si>
  <si>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</si>
  <si>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</si>
  <si>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</si>
  <si>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</si>
  <si>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</si>
  <si>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</si>
  <si>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</si>
  <si>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</si>
  <si>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</si>
  <si>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</si>
  <si>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</si>
  <si>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</si>
  <si>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</si>
  <si>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</si>
  <si>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</si>
  <si>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</si>
  <si>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</si>
  <si>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</si>
  <si>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</si>
  <si>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</si>
  <si>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</si>
  <si>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</si>
  <si>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</si>
  <si>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</si>
  <si>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</si>
  <si>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</si>
  <si>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</si>
  <si>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</si>
  <si>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</si>
  <si>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</si>
  <si>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</si>
  <si>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</si>
  <si>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</si>
  <si>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</si>
  <si>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</si>
  <si>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</si>
  <si>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</si>
  <si>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</si>
  <si>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</si>
  <si>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</si>
  <si>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</si>
  <si>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</si>
  <si>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</si>
  <si>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</si>
  <si>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</si>
  <si>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</si>
  <si>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</si>
  <si>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</si>
  <si>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</si>
  <si>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</si>
  <si>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</si>
  <si>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</si>
  <si>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</si>
  <si>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</si>
  <si>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</si>
  <si>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</si>
  <si>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</si>
  <si>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</si>
  <si>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</si>
  <si>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</si>
  <si>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</si>
  <si>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</si>
  <si>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</si>
  <si>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</si>
  <si>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</si>
  <si>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</si>
  <si>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</si>
  <si>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</si>
  <si>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</si>
  <si>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</si>
  <si>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</si>
  <si>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</si>
  <si>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</si>
  <si>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</si>
  <si>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</si>
  <si>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</si>
  <si>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</si>
  <si>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</si>
  <si>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</si>
  <si>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</si>
  <si>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</si>
  <si>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</si>
  <si>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</si>
  <si>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</si>
  <si>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</si>
  <si>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</si>
  <si>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</si>
  <si>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</si>
  <si>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</si>
  <si>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</si>
  <si>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</si>
  <si>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</si>
  <si>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</si>
  <si>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</si>
  <si>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</si>
  <si>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</si>
  <si>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</si>
  <si>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</si>
  <si>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</si>
  <si>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</si>
  <si>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</si>
  <si>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</si>
  <si>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</si>
  <si>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</si>
  <si>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</si>
  <si>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</si>
  <si>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</si>
  <si>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</si>
  <si>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</si>
  <si>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</si>
  <si>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</si>
  <si>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</si>
  <si>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</si>
  <si>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</si>
  <si>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</si>
  <si>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</si>
  <si>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</si>
  <si>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</si>
  <si>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</si>
  <si>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</si>
  <si>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</si>
  <si>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</si>
  <si>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</si>
  <si>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</si>
  <si>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</si>
  <si>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</si>
  <si>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</si>
  <si>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</si>
  <si>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</si>
  <si>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</si>
  <si>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</si>
  <si>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</si>
  <si>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</si>
  <si>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</si>
  <si>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</si>
  <si>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</si>
  <si>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</si>
  <si>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</si>
  <si>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</si>
  <si>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</si>
  <si>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</si>
  <si>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</si>
  <si>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</si>
  <si>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</si>
  <si>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</si>
  <si>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</si>
  <si>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</si>
  <si>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</si>
  <si>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</si>
  <si>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</si>
  <si>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</si>
  <si>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</si>
  <si>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</si>
  <si>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</si>
  <si>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</si>
  <si>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</si>
  <si>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</si>
  <si>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</si>
  <si>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</si>
  <si>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</si>
  <si>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</si>
  <si>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</si>
  <si>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</si>
  <si>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</si>
  <si>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</si>
  <si>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</si>
  <si>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</si>
  <si>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</si>
  <si>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</si>
  <si>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</si>
  <si>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</si>
  <si>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</si>
  <si>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</si>
  <si>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</si>
  <si>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</si>
  <si>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</si>
  <si>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</si>
  <si>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</si>
  <si>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</si>
  <si>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</si>
  <si>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</si>
  <si>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</si>
  <si>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</si>
  <si>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</si>
  <si>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</si>
  <si>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</si>
  <si>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</si>
  <si>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</si>
  <si>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</si>
  <si>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</si>
  <si>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</si>
  <si>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</si>
  <si>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</si>
  <si>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</si>
  <si>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</si>
  <si>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</si>
  <si>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</si>
  <si>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</si>
  <si>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</si>
  <si>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</si>
  <si>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</si>
  <si>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</si>
  <si>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</si>
  <si>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</si>
  <si>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</si>
  <si>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</si>
  <si>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</si>
  <si>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</si>
  <si>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</si>
  <si>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</si>
  <si>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</si>
  <si>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</si>
  <si>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</si>
  <si>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</si>
  <si>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</si>
  <si>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</si>
  <si>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</si>
  <si>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</si>
  <si>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</si>
  <si>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</si>
  <si>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</si>
  <si>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</si>
  <si>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</si>
  <si>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</si>
  <si>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</si>
  <si>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</si>
  <si>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</si>
  <si>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</si>
  <si>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</si>
  <si>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</si>
  <si>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</si>
  <si>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</si>
  <si>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</si>
  <si>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</si>
  <si>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</si>
  <si>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</si>
  <si>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</si>
  <si>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</si>
  <si>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</si>
  <si>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</si>
  <si>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</si>
  <si>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</si>
  <si>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</si>
  <si>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</si>
  <si>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</si>
  <si>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</si>
  <si>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</si>
  <si>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</si>
  <si>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</si>
  <si>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</si>
  <si>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</si>
  <si>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</si>
  <si>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</si>
  <si>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</si>
  <si>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</si>
  <si>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</si>
  <si>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</si>
  <si>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</si>
  <si>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</si>
  <si>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</si>
  <si>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</si>
  <si>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</si>
  <si>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</si>
  <si>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</si>
  <si>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</si>
  <si>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</si>
  <si>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</si>
  <si>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</si>
  <si>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</si>
  <si>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</si>
  <si>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</si>
  <si>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</si>
  <si>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</si>
  <si>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</si>
  <si>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</si>
  <si>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</si>
  <si>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</si>
  <si>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</si>
  <si>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</si>
  <si>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</si>
  <si>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</si>
  <si>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</si>
  <si>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</si>
  <si>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</si>
  <si>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</si>
  <si>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</si>
  <si>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</si>
  <si>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</si>
  <si>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</si>
  <si>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</si>
  <si>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</si>
  <si>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</si>
  <si>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</si>
  <si>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</si>
  <si>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</si>
  <si>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</si>
  <si>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</si>
  <si>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</si>
  <si>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</si>
  <si>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</si>
  <si>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</si>
  <si>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</si>
  <si>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</si>
  <si>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</si>
  <si>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</si>
  <si>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</si>
  <si>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</si>
  <si>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</si>
  <si>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</si>
  <si>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</si>
  <si>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</si>
  <si>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</si>
  <si>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</si>
  <si>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</si>
  <si>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</si>
  <si>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</si>
  <si>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</si>
  <si>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</si>
  <si>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</si>
  <si>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</si>
  <si>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</si>
  <si>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</si>
  <si>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</si>
  <si>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</si>
  <si>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</si>
  <si>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</si>
  <si>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</si>
  <si>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</si>
  <si>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</si>
  <si>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</si>
  <si>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</si>
  <si>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</si>
  <si>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</si>
  <si>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</si>
  <si>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</si>
  <si>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</si>
  <si>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</si>
  <si>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</si>
  <si>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</si>
  <si>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</si>
  <si>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</si>
  <si>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</si>
  <si>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</si>
  <si>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</si>
  <si>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</si>
  <si>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</si>
  <si>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</si>
  <si>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</si>
  <si>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</si>
  <si>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</si>
  <si>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</si>
  <si>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</si>
  <si>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</si>
  <si>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</si>
  <si>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</si>
  <si>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</si>
  <si>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</si>
  <si>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</si>
  <si>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</si>
  <si>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</si>
  <si>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</si>
  <si>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</si>
  <si>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</si>
  <si>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</si>
  <si>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</si>
  <si>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</si>
  <si>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</si>
  <si>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</si>
  <si>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</si>
  <si>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</si>
  <si>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</si>
  <si>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</si>
  <si>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</si>
  <si>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</si>
  <si>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</si>
  <si>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</si>
  <si>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</si>
  <si>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</si>
  <si>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</si>
  <si>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</si>
  <si>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</si>
  <si>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</si>
  <si>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</si>
  <si>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</si>
  <si>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</si>
  <si>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</si>
  <si>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</si>
  <si>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</si>
  <si>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</si>
  <si>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</si>
  <si>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</si>
  <si>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</si>
  <si>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</si>
  <si>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</si>
  <si>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</si>
  <si>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</si>
  <si>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</si>
  <si>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</si>
  <si>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</si>
  <si>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</si>
  <si>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</si>
  <si>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</si>
  <si>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</si>
  <si>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</si>
  <si>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</si>
  <si>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</si>
  <si>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</si>
  <si>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</si>
  <si>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</si>
  <si>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</si>
  <si>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</si>
  <si>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</si>
  <si>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</si>
  <si>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</si>
  <si>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</si>
  <si>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</si>
  <si>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</si>
  <si>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</si>
  <si>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</si>
  <si>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</si>
  <si>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</si>
  <si>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</si>
  <si>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</si>
  <si>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</si>
  <si>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</si>
  <si>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</si>
  <si>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</si>
  <si>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</si>
  <si>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</si>
  <si>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</si>
  <si>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</si>
  <si>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</si>
  <si>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</si>
  <si>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</si>
  <si>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</si>
  <si>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</si>
  <si>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</si>
  <si>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</si>
  <si>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</si>
  <si>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</si>
  <si>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</si>
  <si>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</si>
  <si>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</si>
  <si>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</si>
  <si>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</si>
  <si>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</si>
  <si>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</si>
  <si>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</si>
  <si>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</si>
  <si>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</si>
  <si>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</si>
  <si>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</si>
  <si>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</si>
  <si>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</si>
  <si>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</si>
  <si>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</si>
  <si>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</si>
  <si>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</si>
  <si>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</si>
  <si>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</si>
  <si>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</si>
  <si>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</si>
  <si>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</si>
  <si>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</si>
  <si>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</si>
  <si>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</si>
  <si>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</si>
  <si>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</si>
  <si>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</si>
  <si>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</si>
  <si>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</si>
  <si>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</si>
  <si>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</si>
  <si>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</si>
  <si>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</si>
  <si>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</si>
  <si>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</si>
  <si>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</si>
  <si>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</si>
  <si>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</si>
  <si>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</si>
  <si>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</si>
  <si>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</si>
  <si>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</si>
  <si>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</si>
  <si>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</si>
  <si>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</si>
  <si>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</si>
  <si>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</si>
  <si>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</si>
  <si>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</si>
  <si>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</si>
  <si>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</si>
  <si>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</si>
  <si>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</si>
  <si>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</si>
  <si>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</si>
  <si>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</si>
  <si>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</si>
  <si>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</si>
  <si>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</si>
  <si>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</si>
  <si>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</si>
  <si>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</si>
  <si>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</si>
  <si>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</si>
  <si>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</si>
  <si>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</si>
  <si>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</si>
  <si>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</si>
  <si>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</si>
  <si>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</si>
  <si>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</si>
  <si>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</si>
  <si>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</si>
  <si>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</si>
  <si>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</si>
  <si>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</si>
  <si>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</si>
  <si>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</si>
  <si>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</si>
  <si>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</si>
  <si>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</si>
  <si>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</si>
  <si>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</si>
  <si>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</si>
  <si>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</si>
  <si>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</si>
  <si>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</si>
  <si>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</si>
  <si>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</si>
  <si>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</si>
  <si>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</si>
  <si>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</si>
  <si>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</si>
  <si>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</si>
  <si>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</si>
  <si>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</si>
  <si>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</si>
  <si>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</si>
  <si>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</si>
  <si>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</si>
  <si>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</si>
  <si>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</si>
  <si>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</si>
  <si>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</si>
  <si>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</si>
  <si>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</si>
  <si>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</si>
  <si>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</si>
  <si>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</si>
  <si>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</si>
  <si>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</si>
  <si>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</si>
  <si>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</si>
  <si>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</si>
  <si>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</si>
  <si>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</si>
  <si>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</si>
  <si>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</si>
  <si>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</si>
  <si>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</si>
  <si>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</si>
  <si>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</si>
  <si>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</si>
  <si>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</si>
  <si>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</si>
  <si>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</si>
  <si>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</si>
  <si>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</si>
  <si>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</si>
  <si>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</si>
  <si>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</si>
  <si>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</si>
  <si>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</si>
  <si>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</si>
  <si>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</si>
  <si>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</si>
  <si>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</si>
  <si>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</si>
  <si>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</si>
  <si>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</si>
  <si>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</si>
  <si>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</si>
  <si>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</si>
  <si>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</si>
  <si>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</si>
  <si>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</si>
  <si>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</si>
  <si>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</si>
  <si>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</si>
  <si>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</si>
  <si>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</si>
  <si>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</si>
  <si>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</si>
  <si>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</si>
  <si>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</si>
  <si>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</si>
  <si>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</si>
  <si>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</si>
  <si>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</si>
  <si>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</si>
  <si>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</si>
  <si>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</si>
  <si>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</si>
  <si>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</si>
  <si>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</si>
  <si>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</si>
  <si>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</si>
  <si>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</si>
  <si>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</si>
  <si>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</si>
  <si>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</si>
  <si>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</si>
  <si>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</si>
  <si>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</si>
  <si>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</si>
  <si>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</si>
  <si>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</si>
  <si>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</si>
  <si>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</si>
  <si>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</si>
  <si>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</si>
  <si>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</si>
  <si>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</si>
  <si>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</si>
  <si>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</si>
  <si>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</si>
  <si>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</si>
  <si>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</si>
  <si>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</si>
  <si>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</si>
  <si>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</si>
  <si>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</si>
  <si>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</si>
  <si>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</si>
  <si>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</si>
  <si>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</si>
  <si>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</si>
  <si>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</si>
  <si>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</si>
  <si>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</si>
  <si>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</si>
  <si>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</si>
  <si>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</si>
  <si>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</si>
  <si>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</si>
  <si>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</si>
  <si>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</si>
  <si>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</si>
  <si>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</si>
  <si>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</si>
  <si>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</si>
  <si>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</si>
  <si>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</si>
  <si>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</si>
  <si>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</si>
  <si>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</si>
  <si>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</si>
  <si>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</si>
  <si>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</si>
  <si>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</si>
  <si>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</si>
  <si>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</si>
  <si>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</si>
  <si>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</si>
  <si>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</si>
  <si>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</si>
  <si>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</si>
  <si>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</si>
  <si>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</si>
  <si>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</si>
  <si>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</si>
  <si>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</si>
  <si>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</si>
  <si>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</si>
  <si>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</si>
  <si>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</si>
  <si>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</si>
  <si>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</si>
  <si>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</si>
  <si>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</si>
  <si>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</si>
  <si>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</si>
  <si>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</si>
  <si>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</si>
  <si>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</si>
  <si>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</si>
  <si>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</si>
  <si>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</si>
  <si>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</si>
  <si>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</si>
  <si>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</si>
  <si>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</si>
  <si>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</si>
  <si>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</si>
  <si>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</si>
  <si>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</si>
  <si>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</si>
  <si>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</si>
  <si>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</si>
  <si>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</si>
  <si>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</si>
  <si>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</si>
  <si>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</si>
  <si>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</si>
  <si>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</si>
  <si>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</si>
  <si>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</si>
  <si>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</si>
  <si>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</si>
  <si>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</si>
  <si>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</si>
  <si>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</si>
  <si>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</si>
  <si>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</si>
  <si>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</si>
  <si>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</si>
  <si>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</si>
  <si>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</si>
  <si>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</si>
  <si>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</si>
  <si>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</si>
  <si>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</si>
  <si>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</si>
  <si>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</si>
  <si>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</si>
  <si>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</si>
  <si>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</si>
  <si>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</si>
  <si>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</si>
  <si>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</si>
  <si>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</si>
  <si>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</si>
  <si>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</si>
  <si>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</si>
  <si>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</si>
  <si>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</si>
  <si>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</si>
  <si>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</si>
  <si>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</si>
  <si>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</si>
  <si>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</si>
  <si>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</si>
  <si>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</si>
  <si>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</si>
  <si>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</si>
  <si>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</si>
  <si>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</si>
  <si>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</si>
  <si>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</si>
  <si>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</si>
  <si>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</si>
  <si>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</si>
  <si>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</si>
  <si>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</si>
  <si>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</si>
  <si>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</si>
  <si>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</si>
  <si>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</si>
  <si>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</si>
  <si>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</si>
  <si>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</si>
  <si>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</si>
  <si>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</si>
  <si>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</si>
  <si>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</si>
  <si>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</si>
  <si>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</si>
  <si>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</si>
  <si>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</si>
  <si>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</si>
  <si>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</si>
  <si>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</si>
  <si>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</si>
  <si>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</si>
  <si>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</si>
  <si>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</si>
  <si>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</si>
  <si>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</si>
  <si>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</si>
  <si>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</si>
  <si>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</si>
  <si>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</si>
  <si>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</si>
  <si>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</si>
  <si>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</si>
  <si>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</si>
  <si>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</si>
  <si>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</si>
  <si>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</si>
  <si>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</si>
  <si>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</si>
  <si>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</si>
  <si>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</si>
  <si>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</si>
  <si>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</si>
  <si>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</si>
  <si>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</si>
  <si>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</si>
  <si>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</si>
  <si>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</si>
  <si>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</si>
  <si>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</si>
  <si>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</si>
  <si>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</si>
  <si>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</si>
  <si>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</si>
  <si>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</si>
  <si>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</si>
  <si>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</si>
  <si>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</si>
  <si>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</si>
  <si>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</si>
  <si>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</si>
  <si>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</si>
  <si>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</si>
  <si>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</si>
  <si>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</si>
  <si>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</si>
  <si>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</si>
  <si>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</si>
  <si>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</si>
  <si>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</si>
  <si>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</si>
  <si>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</si>
  <si>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</si>
  <si>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</si>
  <si>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</si>
  <si>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</si>
  <si>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</si>
  <si>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</si>
  <si>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</si>
  <si>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</si>
  <si>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</si>
  <si>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</si>
  <si>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</si>
  <si>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</si>
  <si>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</si>
  <si>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</si>
  <si>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</si>
  <si>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</si>
  <si>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</si>
  <si>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</si>
  <si>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</si>
  <si>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</si>
  <si>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</si>
  <si>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</si>
  <si>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</si>
  <si>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</si>
  <si>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</si>
  <si>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</si>
  <si>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</si>
  <si>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</si>
  <si>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</si>
  <si>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</si>
  <si>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</si>
  <si>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</si>
  <si>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</si>
  <si>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</si>
  <si>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</si>
  <si>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</si>
  <si>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</si>
  <si>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</si>
  <si>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</si>
  <si>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</si>
  <si>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</si>
  <si>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</si>
  <si>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</si>
  <si>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</si>
  <si>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</si>
  <si>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</si>
  <si>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</si>
  <si>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</si>
  <si>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</si>
  <si>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</si>
  <si>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</si>
  <si>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</si>
  <si>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</si>
  <si>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</si>
  <si>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</si>
  <si>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</si>
  <si>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</si>
  <si>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</si>
  <si>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</si>
  <si>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</si>
  <si>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</si>
  <si>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</si>
  <si>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</si>
  <si>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</si>
  <si>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</si>
  <si>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</si>
  <si>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</si>
  <si>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</si>
  <si>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</si>
  <si>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</si>
  <si>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</si>
  <si>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</si>
  <si>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</si>
  <si>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</si>
  <si>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</si>
  <si>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</si>
  <si>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</si>
  <si>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</si>
  <si>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</si>
  <si>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</si>
  <si>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</si>
  <si>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</si>
  <si>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</si>
  <si>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</si>
  <si>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</si>
  <si>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</si>
  <si>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</si>
  <si>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</si>
  <si>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</si>
  <si>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</si>
  <si>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</si>
  <si>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</si>
  <si>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</si>
  <si>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</si>
  <si>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</si>
  <si>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</si>
  <si>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</si>
  <si>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</si>
  <si>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</si>
  <si>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</si>
  <si>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</si>
  <si>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</si>
  <si>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</si>
  <si>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</si>
  <si>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</si>
  <si>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</si>
  <si>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</si>
  <si>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</si>
  <si>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</si>
  <si>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</si>
  <si>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</si>
  <si>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</si>
  <si>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</si>
  <si>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</si>
  <si>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</si>
  <si>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</si>
  <si>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</si>
  <si>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</si>
  <si>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</si>
  <si>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</si>
  <si>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</si>
  <si>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</si>
  <si>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</si>
  <si>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</si>
  <si>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</si>
  <si>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</si>
  <si>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</si>
  <si>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</si>
  <si>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</si>
  <si>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</si>
  <si>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</si>
  <si>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</si>
  <si>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</si>
  <si>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</si>
  <si>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</si>
  <si>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</si>
  <si>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</si>
  <si>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</si>
  <si>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</si>
  <si>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</si>
  <si>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</si>
  <si>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</si>
  <si>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</si>
  <si>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</si>
  <si>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</si>
  <si>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</si>
  <si>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</si>
  <si>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</si>
  <si>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</si>
  <si>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</si>
  <si>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</si>
  <si>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</si>
  <si>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</si>
  <si>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</si>
  <si>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</si>
  <si>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</si>
  <si>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</si>
  <si>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</si>
  <si>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</si>
  <si>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</si>
  <si>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</si>
  <si>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</si>
  <si>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</si>
  <si>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</si>
  <si>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</si>
  <si>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</si>
  <si>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</si>
  <si>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</si>
  <si>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</si>
  <si>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</si>
  <si>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</si>
  <si>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</si>
  <si>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</si>
  <si>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</si>
  <si>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</si>
  <si>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</si>
  <si>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</si>
  <si>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</si>
  <si>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</si>
  <si>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</si>
  <si>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</si>
  <si>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</si>
  <si>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</si>
  <si>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</si>
  <si>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</si>
  <si>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</si>
  <si>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</si>
  <si>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</si>
  <si>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</si>
  <si>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</si>
  <si>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</si>
  <si>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</si>
  <si>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</si>
  <si>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</si>
  <si>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</si>
  <si>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</si>
  <si>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</si>
  <si>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</si>
  <si>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</si>
  <si>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</si>
  <si>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</si>
  <si>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</si>
  <si>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</si>
  <si>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</si>
  <si>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</si>
  <si>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</si>
  <si>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</si>
  <si>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</si>
  <si>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</si>
  <si>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</si>
  <si>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</si>
  <si>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</si>
  <si>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</si>
  <si>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</si>
  <si>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</si>
  <si>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</si>
  <si>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</si>
  <si>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</si>
  <si>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</si>
  <si>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</si>
  <si>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</si>
  <si>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</si>
  <si>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</si>
  <si>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</si>
  <si>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</si>
  <si>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</si>
  <si>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</si>
  <si>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</si>
  <si>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</si>
  <si>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</si>
  <si>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</si>
  <si>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</si>
  <si>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</si>
  <si>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</si>
  <si>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</si>
  <si>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</si>
  <si>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</si>
  <si>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</si>
  <si>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</si>
  <si>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</si>
  <si>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</si>
  <si>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</si>
  <si>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</si>
  <si>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</si>
  <si>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</si>
  <si>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</si>
  <si>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</si>
  <si>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</si>
  <si>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</si>
  <si>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</si>
  <si>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</si>
  <si>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</si>
  <si>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</si>
  <si>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</si>
  <si>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</si>
  <si>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</si>
  <si>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</si>
  <si>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</si>
  <si>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</si>
  <si>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</si>
  <si>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</si>
  <si>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</si>
  <si>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</si>
  <si>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</si>
  <si>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</si>
  <si>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</si>
  <si>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</si>
  <si>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</si>
  <si>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</si>
  <si>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</si>
  <si>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</si>
  <si>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</si>
  <si>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</si>
  <si>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</si>
  <si>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</si>
  <si>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</si>
  <si>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</si>
  <si>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</si>
  <si>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</si>
  <si>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</si>
  <si>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</si>
  <si>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</si>
  <si>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</si>
  <si>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</si>
  <si>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</si>
  <si>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</si>
  <si>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</si>
  <si>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</si>
  <si>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</si>
  <si>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</si>
  <si>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</si>
  <si>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</si>
  <si>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</si>
  <si>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</si>
  <si>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</si>
  <si>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</si>
  <si>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</si>
  <si>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</si>
  <si>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</si>
  <si>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</si>
  <si>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</si>
  <si>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</si>
  <si>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</si>
  <si>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</si>
  <si>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</si>
  <si>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</si>
  <si>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</si>
  <si>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</si>
  <si>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</si>
  <si>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</si>
  <si>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</si>
  <si>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</si>
  <si>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</si>
  <si>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</si>
  <si>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</si>
  <si>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</si>
  <si>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</si>
  <si>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</si>
  <si>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</si>
  <si>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</si>
  <si>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</si>
  <si>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</si>
  <si>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</si>
  <si>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</si>
  <si>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</si>
  <si>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</si>
  <si>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</si>
  <si>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</si>
  <si>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</si>
  <si>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</si>
  <si>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</si>
  <si>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</si>
  <si>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</si>
  <si>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</si>
  <si>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</si>
  <si>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</si>
  <si>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</si>
  <si>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</si>
  <si>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</si>
  <si>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</si>
  <si>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</si>
  <si>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</si>
  <si>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</si>
  <si>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</si>
  <si>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</si>
  <si>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</si>
  <si>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</si>
  <si>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</si>
  <si>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</si>
  <si>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</si>
  <si>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</si>
  <si>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</si>
  <si>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</si>
  <si>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</si>
  <si>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</si>
  <si>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</si>
  <si>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</si>
  <si>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</si>
  <si>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</si>
  <si>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</si>
  <si>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</si>
  <si>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</si>
  <si>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</si>
  <si>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</si>
  <si>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</si>
  <si>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</si>
  <si>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</si>
  <si>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</si>
  <si>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</si>
  <si>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</si>
  <si>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</si>
  <si>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</si>
  <si>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</si>
  <si>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</si>
  <si>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</si>
  <si>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</si>
  <si>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</si>
  <si>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</si>
  <si>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</si>
  <si>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</si>
  <si>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</si>
  <si>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</si>
  <si>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</si>
  <si>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</si>
  <si>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</si>
  <si>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</si>
  <si>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</si>
  <si>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</si>
  <si>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</si>
  <si>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</si>
  <si>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</si>
  <si>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</si>
  <si>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</si>
  <si>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</si>
  <si>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</si>
  <si>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</si>
  <si>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</si>
  <si>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</si>
  <si>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</si>
  <si>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</si>
  <si>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</si>
  <si>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</si>
  <si>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</si>
  <si>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</si>
  <si>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</si>
  <si>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</si>
  <si>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</si>
  <si>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</si>
  <si>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</si>
  <si>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</si>
  <si>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</si>
  <si>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</si>
  <si>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</si>
  <si>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</si>
  <si>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</si>
  <si>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</si>
  <si>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</si>
  <si>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</si>
  <si>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</si>
  <si>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</si>
  <si>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</si>
  <si>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</si>
  <si>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</si>
  <si>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</si>
  <si>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</si>
  <si>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</si>
  <si>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</si>
  <si>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</si>
  <si>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</si>
  <si>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</si>
  <si>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</si>
  <si>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</si>
  <si>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</si>
  <si>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</si>
  <si>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</si>
  <si>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</si>
  <si>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</si>
  <si>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</si>
  <si>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</si>
  <si>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</si>
  <si>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</si>
  <si>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</si>
  <si>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</si>
  <si>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</si>
  <si>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</si>
  <si>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</si>
  <si>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</si>
  <si>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</si>
  <si>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</si>
  <si>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</si>
  <si>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</si>
  <si>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</si>
  <si>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</si>
  <si>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</si>
  <si>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</si>
  <si>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</si>
  <si>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</si>
  <si>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</si>
  <si>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</si>
  <si>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</si>
  <si>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</si>
  <si>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</si>
  <si>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</si>
  <si>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</si>
  <si>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</si>
  <si>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</si>
  <si>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</si>
  <si>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</si>
  <si>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</si>
  <si>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</si>
  <si>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</si>
  <si>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</si>
  <si>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</si>
  <si>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</si>
  <si>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</si>
  <si>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</si>
  <si>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</si>
  <si>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</si>
  <si>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</si>
  <si>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</si>
  <si>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</si>
  <si>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</si>
  <si>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</si>
  <si>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</si>
  <si>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</si>
  <si>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</si>
  <si>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</si>
  <si>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</si>
  <si>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</si>
  <si>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</si>
  <si>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</si>
  <si>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</si>
  <si>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</si>
  <si>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</si>
  <si>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</si>
  <si>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</si>
  <si>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</si>
  <si>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</si>
  <si>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</si>
  <si>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</si>
  <si>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</si>
  <si>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</si>
  <si>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</si>
  <si>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</si>
  <si>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</si>
  <si>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</si>
  <si>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</si>
  <si>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</si>
  <si>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</si>
  <si>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</si>
  <si>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</si>
  <si>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</si>
  <si>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</si>
  <si>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</si>
  <si>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</si>
  <si>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</si>
  <si>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</si>
  <si>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</si>
  <si>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</si>
  <si>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</si>
  <si>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</si>
  <si>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</si>
  <si>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</si>
  <si>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</si>
  <si>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</si>
  <si>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</si>
  <si>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</si>
  <si>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</si>
  <si>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</si>
  <si>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</si>
  <si>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</si>
  <si>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</si>
  <si>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</si>
  <si>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</si>
  <si>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</si>
  <si>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</si>
  <si>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</si>
  <si>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</si>
  <si>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</si>
  <si>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</si>
  <si>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</si>
  <si>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</si>
  <si>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</si>
  <si>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</si>
  <si>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</si>
  <si>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</si>
  <si>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</si>
  <si>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</si>
  <si>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</si>
  <si>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</si>
  <si>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</si>
  <si>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</si>
  <si>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</si>
  <si>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</si>
  <si>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</si>
  <si>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</si>
  <si>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</si>
  <si>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</si>
  <si>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</si>
  <si>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</si>
  <si>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</si>
  <si>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</si>
  <si>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</si>
  <si>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</si>
  <si>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</si>
  <si>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</si>
  <si>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</si>
  <si>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</si>
  <si>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</si>
  <si>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</si>
  <si>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</si>
  <si>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</si>
  <si>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</si>
  <si>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</si>
  <si>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</si>
  <si>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</si>
  <si>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</si>
  <si>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</si>
  <si>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</si>
  <si>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</si>
  <si>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</si>
  <si>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</si>
  <si>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</si>
  <si>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</si>
  <si>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</si>
  <si>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</si>
  <si>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</si>
  <si>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</si>
  <si>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</si>
  <si>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</si>
  <si>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</si>
  <si>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</si>
  <si>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</si>
  <si>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</si>
  <si>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</si>
  <si>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</si>
  <si>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</si>
  <si>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</si>
  <si>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</si>
  <si>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</si>
  <si>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</si>
  <si>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</si>
  <si>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</si>
  <si>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</si>
  <si>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</si>
  <si>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</si>
  <si>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</si>
  <si>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</si>
  <si>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</si>
  <si>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</si>
  <si>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</si>
  <si>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</si>
  <si>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</si>
  <si>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</si>
  <si>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</si>
  <si>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</si>
  <si>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</si>
  <si>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</si>
  <si>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</si>
  <si>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</si>
  <si>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</si>
  <si>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</si>
  <si>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</si>
  <si>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</si>
  <si>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</si>
  <si>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</si>
  <si>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</si>
  <si>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</si>
  <si>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</si>
  <si>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</si>
  <si>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</si>
  <si>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</si>
  <si>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</si>
  <si>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</si>
  <si>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</si>
  <si>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</si>
  <si>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</si>
  <si>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</si>
  <si>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</si>
  <si>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</si>
  <si>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</si>
  <si>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</si>
  <si>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</si>
  <si>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</si>
  <si>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</si>
  <si>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</si>
  <si>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</si>
  <si>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</si>
  <si>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</si>
  <si>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</si>
  <si>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</si>
  <si>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</si>
  <si>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</si>
  <si>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</si>
  <si>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</si>
  <si>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</si>
  <si>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</si>
  <si>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</si>
  <si>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</si>
  <si>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</si>
  <si>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</si>
  <si>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</si>
  <si>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</si>
  <si>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</si>
  <si>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</si>
  <si>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</si>
  <si>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</si>
  <si>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</si>
  <si>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</si>
  <si>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</si>
  <si>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</si>
  <si>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</si>
  <si>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</si>
  <si>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</si>
  <si>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</si>
  <si>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</si>
  <si>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</si>
  <si>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</si>
  <si>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</si>
  <si>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</si>
  <si>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</si>
  <si>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</si>
  <si>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</si>
  <si>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</si>
  <si>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</si>
  <si>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</si>
  <si>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</si>
  <si>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</si>
  <si>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</si>
  <si>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</si>
  <si>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</si>
  <si>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</si>
  <si>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</si>
  <si>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</si>
  <si>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</si>
  <si>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</si>
  <si>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</si>
  <si>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</si>
  <si>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</si>
  <si>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</si>
  <si>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</si>
  <si>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</si>
  <si>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</si>
  <si>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</si>
  <si>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</si>
  <si>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</si>
  <si>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</si>
  <si>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</si>
  <si>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</si>
  <si>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</si>
  <si>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</si>
  <si>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</si>
  <si>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</si>
  <si>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</si>
  <si>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</si>
  <si>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</si>
  <si>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</si>
  <si>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</si>
  <si>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</si>
  <si>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</si>
  <si>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</si>
  <si>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</si>
  <si>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</si>
  <si>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</si>
  <si>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</si>
  <si>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</si>
  <si>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</si>
  <si>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</si>
  <si>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</si>
  <si>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</si>
  <si>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</si>
  <si>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</si>
  <si>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</si>
  <si>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</si>
  <si>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</si>
  <si>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</si>
  <si>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</si>
  <si>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</si>
  <si>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</si>
  <si>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</si>
  <si>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</si>
  <si>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</si>
  <si>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</si>
  <si>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</si>
  <si>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</si>
  <si>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</si>
  <si>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</si>
  <si>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</si>
  <si>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</si>
  <si>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</si>
  <si>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</si>
  <si>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</si>
  <si>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</si>
  <si>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</si>
  <si>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</si>
  <si>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</si>
  <si>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</si>
  <si>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</si>
  <si>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</si>
  <si>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</si>
  <si>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</si>
  <si>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</si>
  <si>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</si>
  <si>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</si>
  <si>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</si>
  <si>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</si>
  <si>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</si>
  <si>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</si>
  <si>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</si>
  <si>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</si>
  <si>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</si>
  <si>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</si>
  <si>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</si>
  <si>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</si>
  <si>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</si>
  <si>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</si>
  <si>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</si>
  <si>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</si>
  <si>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</si>
  <si>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</si>
  <si>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</si>
  <si>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</si>
  <si>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</si>
  <si>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</si>
  <si>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</si>
  <si>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</si>
  <si>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</si>
  <si>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</si>
  <si>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</si>
  <si>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</si>
  <si>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</si>
  <si>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</si>
  <si>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</si>
  <si>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</si>
  <si>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</si>
  <si>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</si>
  <si>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</si>
  <si>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</si>
  <si>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</si>
  <si>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</si>
  <si>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</si>
  <si>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</si>
  <si>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</si>
  <si>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</si>
  <si>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</si>
  <si>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</si>
  <si>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</si>
  <si>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</si>
  <si>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</si>
  <si>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</si>
  <si>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</si>
  <si>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</si>
  <si>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</si>
  <si>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</si>
  <si>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</si>
  <si>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</si>
  <si>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</si>
  <si>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</si>
  <si>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</si>
  <si>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</si>
  <si>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</si>
  <si>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</si>
  <si>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</si>
  <si>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</si>
  <si>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</si>
  <si>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</si>
  <si>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</si>
  <si>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</si>
  <si>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</si>
  <si>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</si>
  <si>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</si>
  <si>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</si>
  <si>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</si>
  <si>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</si>
  <si>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</si>
  <si>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</si>
  <si>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</si>
  <si>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</si>
  <si>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</si>
  <si>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</si>
  <si>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</si>
  <si>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</si>
  <si>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</si>
  <si>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</si>
  <si>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</si>
  <si>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</si>
  <si>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</si>
  <si>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</si>
  <si>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</si>
  <si>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</si>
  <si>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</si>
  <si>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</si>
  <si>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</si>
  <si>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</si>
  <si>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</si>
  <si>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</si>
  <si>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</si>
  <si>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</si>
  <si>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</si>
  <si>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</si>
  <si>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</si>
  <si>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</si>
  <si>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</si>
  <si>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</si>
  <si>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</si>
  <si>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</si>
  <si>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</si>
  <si>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</si>
  <si>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</si>
  <si>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</si>
  <si>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</si>
  <si>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</si>
  <si>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</si>
  <si>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</si>
  <si>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</si>
  <si>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</si>
  <si>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</si>
  <si>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</si>
  <si>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</si>
  <si>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</si>
  <si>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</si>
  <si>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</si>
  <si>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</si>
  <si>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</si>
  <si>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</si>
  <si>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</si>
  <si>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</si>
  <si>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</si>
  <si>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</si>
  <si>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</si>
  <si>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</si>
  <si>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</si>
  <si>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</si>
  <si>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</si>
  <si>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</si>
  <si>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</si>
  <si>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</si>
  <si>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</si>
  <si>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</si>
  <si>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</si>
  <si>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</si>
  <si>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</si>
  <si>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</si>
  <si>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</si>
  <si>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</si>
  <si>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</si>
  <si>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</si>
  <si>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</si>
  <si>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</si>
  <si>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</si>
  <si>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</si>
  <si>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</si>
  <si>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</si>
  <si>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</si>
  <si>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</si>
  <si>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</si>
  <si>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</si>
  <si>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</si>
  <si>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</si>
  <si>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</si>
  <si>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</si>
  <si>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</si>
  <si>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</si>
  <si>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</si>
  <si>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</si>
  <si>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</si>
  <si>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</si>
  <si>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</si>
  <si>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</si>
  <si>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</si>
  <si>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</si>
  <si>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</si>
  <si>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</si>
  <si>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</si>
  <si>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</si>
  <si>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</si>
  <si>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</si>
  <si>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</si>
  <si>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</si>
  <si>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</si>
  <si>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</si>
  <si>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</si>
  <si>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</si>
  <si>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</si>
  <si>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</si>
  <si>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</si>
  <si>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</si>
  <si>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</si>
  <si>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</si>
  <si>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</si>
  <si>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</si>
  <si>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</si>
  <si>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</si>
  <si>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</si>
  <si>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</si>
  <si>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</si>
  <si>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</si>
  <si>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</si>
  <si>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</si>
  <si>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</si>
  <si>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</si>
  <si>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</si>
  <si>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</si>
  <si>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</si>
  <si>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</si>
  <si>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</si>
  <si>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</si>
  <si>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</si>
  <si>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</si>
  <si>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</si>
  <si>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</si>
  <si>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</si>
  <si>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</si>
  <si>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</si>
  <si>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</si>
  <si>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</si>
  <si>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</si>
  <si>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</si>
  <si>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</si>
  <si>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</si>
  <si>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</si>
  <si>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</si>
  <si>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</si>
  <si>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</si>
  <si>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</si>
  <si>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</si>
  <si>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</si>
  <si>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</si>
  <si>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</si>
  <si>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</si>
  <si>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</si>
  <si>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</si>
  <si>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</si>
  <si>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</si>
  <si>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</si>
  <si>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</si>
  <si>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</si>
  <si>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</si>
  <si>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</si>
  <si>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</si>
  <si>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</si>
  <si>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</si>
  <si>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</si>
  <si>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</si>
  <si>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</si>
  <si>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</si>
  <si>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</si>
  <si>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</si>
  <si>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</si>
  <si>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</si>
  <si>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</si>
  <si>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</si>
  <si>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</si>
  <si>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</si>
  <si>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</si>
  <si>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</si>
  <si>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</si>
  <si>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</si>
  <si>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</si>
  <si>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</si>
  <si>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</si>
  <si>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</si>
  <si>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</si>
  <si>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</si>
  <si>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</si>
  <si>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</si>
  <si>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</si>
  <si>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</si>
  <si>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</si>
  <si>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</si>
  <si>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</si>
  <si>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</si>
  <si>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</si>
  <si>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</si>
  <si>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</si>
  <si>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</si>
  <si>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</si>
  <si>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</si>
  <si>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</si>
  <si>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</si>
  <si>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</si>
  <si>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</si>
  <si>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</si>
  <si>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</si>
  <si>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</si>
  <si>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</si>
  <si>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</si>
  <si>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</si>
  <si>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</si>
  <si>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</si>
  <si>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</si>
  <si>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</si>
  <si>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</si>
  <si>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</si>
  <si>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</si>
  <si>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</si>
  <si>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</si>
  <si>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</si>
  <si>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</si>
  <si>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</si>
  <si>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</si>
  <si>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</si>
  <si>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</si>
  <si>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</si>
  <si>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</si>
  <si>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</si>
  <si>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</si>
  <si>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</si>
  <si>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</si>
  <si>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</si>
  <si>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</si>
  <si>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</si>
  <si>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</si>
  <si>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</si>
  <si>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</si>
  <si>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</si>
  <si>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</si>
  <si>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</si>
  <si>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</si>
  <si>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</si>
  <si>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</si>
  <si>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</si>
  <si>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</si>
  <si>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</si>
  <si>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</si>
  <si>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</si>
  <si>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</si>
  <si>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</si>
  <si>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</si>
  <si>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</si>
  <si>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</si>
  <si>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</si>
  <si>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</si>
  <si>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</si>
  <si>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</si>
  <si>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</si>
  <si>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</si>
  <si>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</si>
  <si>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</si>
  <si>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</si>
  <si>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</si>
  <si>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</si>
  <si>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</si>
  <si>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</si>
  <si>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</si>
  <si>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</si>
  <si>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</si>
  <si>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</si>
  <si>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</si>
  <si>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</si>
  <si>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</si>
  <si>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</si>
  <si>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</si>
  <si>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</si>
  <si>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</si>
  <si>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</si>
  <si>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</si>
  <si>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</si>
  <si>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</si>
  <si>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</si>
  <si>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</si>
  <si>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</si>
  <si>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</si>
  <si>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</si>
  <si>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</si>
  <si>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</si>
  <si>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</si>
  <si>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</si>
  <si>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</si>
  <si>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</si>
  <si>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</si>
  <si>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</si>
  <si>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</si>
  <si>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</si>
  <si>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</si>
  <si>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</si>
  <si>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</si>
  <si>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</si>
  <si>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</si>
  <si>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</si>
  <si>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</si>
  <si>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</si>
  <si>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</si>
  <si>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</si>
  <si>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</si>
  <si>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</si>
  <si>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</si>
  <si>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</si>
  <si>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</si>
  <si>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</si>
  <si>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</si>
  <si>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</si>
  <si>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</si>
  <si>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</si>
  <si>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</si>
  <si>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</si>
  <si>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</si>
  <si>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</si>
  <si>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</si>
  <si>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</si>
  <si>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</si>
  <si>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</si>
  <si>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</si>
  <si>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</si>
  <si>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</si>
  <si>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</si>
  <si>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</si>
  <si>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</si>
  <si>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</si>
  <si>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</si>
  <si>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</si>
  <si>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</si>
  <si>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</si>
  <si>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</si>
  <si>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</si>
  <si>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</si>
  <si>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</si>
  <si>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</si>
  <si>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</si>
  <si>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</si>
  <si>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</si>
  <si>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</si>
  <si>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</si>
  <si>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</si>
  <si>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</si>
  <si>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</si>
  <si>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</si>
  <si>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</si>
  <si>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</si>
  <si>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</si>
  <si>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</si>
  <si>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</si>
  <si>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</si>
  <si>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</si>
  <si>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</si>
  <si>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</si>
  <si>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</si>
  <si>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</si>
  <si>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</si>
  <si>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</si>
  <si>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</si>
  <si>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</si>
  <si>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</si>
  <si>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</si>
  <si>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</si>
  <si>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</si>
  <si>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</si>
  <si>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</si>
  <si>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</si>
  <si>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</si>
  <si>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</si>
  <si>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</si>
  <si>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</si>
  <si>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</si>
  <si>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</si>
  <si>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</si>
  <si>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</si>
  <si>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</si>
  <si>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</si>
  <si>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</si>
  <si>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</si>
  <si>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</si>
  <si>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</si>
  <si>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</si>
  <si>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</si>
  <si>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</si>
  <si>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</si>
  <si>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</si>
  <si>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</si>
  <si>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</si>
  <si>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</si>
  <si>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</si>
  <si>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</si>
  <si>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</si>
  <si>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</si>
  <si>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</si>
  <si>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</si>
  <si>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</si>
  <si>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</si>
  <si>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</si>
  <si>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</si>
  <si>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</si>
  <si>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</si>
  <si>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</si>
  <si>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</si>
  <si>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</si>
  <si>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</si>
  <si>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</si>
  <si>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</si>
  <si>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</si>
  <si>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</si>
  <si>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</si>
  <si>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</si>
  <si>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</si>
  <si>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</si>
  <si>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</si>
  <si>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</si>
  <si>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</si>
  <si>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</si>
  <si>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</si>
  <si>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</si>
  <si>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</si>
  <si>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</si>
  <si>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</si>
  <si>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</si>
  <si>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</si>
  <si>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</si>
  <si>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</si>
  <si>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</si>
  <si>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</si>
  <si>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</si>
  <si>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</si>
  <si>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</si>
  <si>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</si>
  <si>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</si>
  <si>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</si>
  <si>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</si>
  <si>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</si>
  <si>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</si>
  <si>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</si>
  <si>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</si>
  <si>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</si>
  <si>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</si>
  <si>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</si>
  <si>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</si>
  <si>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</si>
  <si>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</si>
  <si>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</si>
  <si>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</si>
  <si>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</si>
  <si>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</si>
  <si>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</si>
  <si>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</si>
  <si>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</si>
  <si>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</si>
  <si>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</si>
  <si>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</si>
  <si>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</si>
  <si>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</si>
  <si>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</si>
  <si>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</si>
  <si>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</si>
  <si>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</si>
  <si>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</si>
  <si>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</si>
  <si>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</si>
  <si>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</si>
  <si>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</si>
  <si>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</si>
  <si>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</si>
  <si>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</si>
  <si>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</si>
  <si>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</si>
  <si>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</si>
  <si>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</si>
  <si>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</si>
  <si>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</si>
  <si>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</si>
  <si>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</si>
  <si>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</si>
  <si>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</si>
  <si>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</si>
  <si>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</si>
  <si>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</si>
  <si>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</si>
  <si>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</si>
  <si>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</si>
  <si>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</si>
  <si>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</si>
  <si>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</si>
  <si>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</si>
  <si>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</si>
  <si>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</si>
  <si>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</si>
  <si>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</si>
  <si>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</si>
  <si>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</si>
  <si>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</si>
  <si>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</si>
  <si>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</si>
  <si>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</si>
  <si>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</si>
  <si>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</si>
  <si>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</si>
  <si>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</si>
  <si>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</si>
  <si>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</si>
  <si>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</si>
  <si>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</si>
  <si>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</si>
  <si>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</si>
  <si>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</si>
  <si>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</si>
  <si>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</si>
  <si>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</si>
  <si>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</si>
  <si>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</si>
  <si>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</si>
  <si>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</si>
  <si>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</si>
  <si>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</si>
  <si>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</si>
  <si>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</si>
  <si>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</si>
  <si>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</si>
  <si>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</si>
  <si>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</si>
  <si>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</si>
  <si>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</si>
  <si>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</si>
  <si>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</si>
  <si>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</si>
  <si>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</si>
  <si>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</si>
  <si>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</si>
  <si>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</si>
  <si>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</si>
  <si>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</si>
  <si>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</si>
  <si>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</si>
  <si>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</si>
  <si>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</si>
  <si>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</si>
  <si>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</si>
  <si>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</si>
  <si>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</si>
  <si>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</si>
  <si>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</si>
  <si>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</si>
  <si>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</si>
  <si>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</si>
  <si>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</si>
  <si>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</si>
  <si>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</si>
  <si>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</si>
  <si>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</si>
  <si>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</si>
  <si>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</si>
  <si>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</si>
  <si>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</si>
  <si>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</si>
  <si>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</si>
  <si>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</si>
  <si>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</si>
  <si>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</si>
  <si>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</si>
  <si>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</si>
  <si>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</si>
  <si>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</si>
  <si>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</si>
  <si>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</si>
  <si>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</si>
  <si>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</si>
  <si>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</si>
  <si>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</si>
  <si>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</si>
  <si>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</si>
  <si>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</si>
  <si>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</si>
  <si>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</si>
  <si>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</si>
  <si>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</si>
  <si>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</si>
  <si>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</si>
  <si>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</si>
  <si>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</si>
  <si>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</si>
  <si>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</si>
  <si>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</si>
  <si>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</si>
  <si>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</si>
  <si>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</si>
  <si>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</si>
  <si>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</si>
  <si>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</si>
  <si>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</si>
  <si>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</si>
  <si>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</si>
  <si>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</si>
  <si>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</si>
  <si>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</si>
  <si>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</si>
  <si>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</si>
  <si>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</si>
  <si>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</si>
  <si>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</si>
  <si>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</si>
  <si>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</si>
  <si>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</si>
  <si>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</si>
  <si>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</si>
  <si>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</si>
  <si>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</si>
  <si>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</si>
  <si>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</si>
  <si>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</si>
  <si>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</si>
  <si>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</si>
  <si>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</si>
  <si>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</si>
  <si>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</si>
  <si>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</si>
  <si>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</si>
  <si>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</si>
  <si>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</si>
  <si>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</si>
  <si>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</si>
  <si>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</si>
  <si>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</si>
  <si>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</si>
  <si>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</si>
  <si>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</si>
  <si>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</si>
  <si>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</si>
  <si>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</si>
  <si>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</si>
  <si>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</si>
  <si>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</si>
  <si>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</si>
  <si>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</si>
  <si>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</si>
  <si>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</si>
  <si>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</si>
  <si>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</si>
  <si>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</si>
  <si>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</si>
  <si>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</si>
  <si>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</si>
  <si>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</si>
  <si>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</si>
  <si>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</si>
  <si>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</si>
  <si>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</si>
  <si>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</si>
  <si>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</si>
  <si>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</si>
  <si>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</si>
  <si>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</si>
  <si>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</si>
  <si>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</si>
  <si>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</si>
  <si>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</si>
  <si>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</si>
  <si>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</si>
  <si>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</si>
  <si>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</si>
  <si>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</si>
  <si>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</si>
  <si>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</si>
  <si>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</si>
  <si>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</si>
  <si>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</si>
  <si>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</si>
  <si>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</si>
  <si>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</si>
  <si>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</si>
  <si>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</si>
  <si>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</si>
  <si>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</si>
  <si>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</si>
  <si>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</si>
  <si>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</si>
  <si>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</si>
  <si>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</si>
  <si>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</si>
  <si>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</si>
  <si>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</si>
  <si>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</si>
  <si>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</si>
  <si>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</si>
  <si>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</si>
  <si>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</si>
  <si>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</si>
  <si>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</si>
  <si>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</si>
  <si>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</si>
  <si>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</si>
  <si>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</si>
  <si>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</si>
  <si>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</si>
  <si>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</si>
  <si>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</si>
  <si>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</si>
  <si>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</si>
  <si>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</si>
  <si>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</si>
  <si>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</si>
  <si>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</si>
  <si>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</si>
  <si>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</si>
  <si>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</si>
  <si>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</si>
  <si>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</si>
  <si>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</si>
  <si>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</si>
  <si>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</si>
  <si>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</si>
  <si>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</si>
  <si>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</si>
  <si>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</si>
  <si>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</si>
  <si>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</si>
  <si>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</si>
  <si>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</si>
  <si>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</si>
  <si>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</si>
  <si>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</si>
  <si>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</si>
  <si>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</si>
  <si>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</si>
  <si>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</si>
  <si>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</si>
  <si>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</si>
  <si>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</si>
  <si>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</si>
  <si>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</si>
  <si>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</si>
  <si>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</si>
  <si>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</si>
  <si>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</si>
  <si>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</si>
  <si>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</si>
  <si>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</si>
  <si>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</si>
  <si>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</si>
  <si>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</si>
  <si>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</si>
  <si>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</si>
  <si>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</si>
  <si>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</si>
  <si>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</si>
  <si>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</si>
  <si>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</si>
  <si>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</si>
  <si>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</si>
  <si>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</si>
  <si>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</si>
  <si>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</si>
  <si>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</si>
  <si>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</si>
  <si>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</si>
  <si>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</si>
  <si>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</si>
  <si>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</si>
  <si>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</si>
  <si>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</si>
  <si>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</si>
  <si>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</si>
  <si>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</si>
  <si>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</si>
  <si>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</si>
  <si>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</si>
  <si>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</si>
  <si>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</si>
  <si>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</si>
  <si>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</si>
  <si>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</si>
  <si>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</si>
  <si>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</si>
  <si>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</si>
  <si>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</si>
  <si>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</si>
  <si>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</si>
  <si>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</si>
  <si>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</si>
  <si>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</si>
  <si>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</si>
  <si>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</si>
  <si>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</si>
  <si>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</si>
  <si>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</si>
  <si>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</si>
  <si>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</si>
  <si>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</si>
  <si>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</si>
  <si>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</si>
  <si>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</si>
  <si>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</si>
  <si>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</si>
  <si>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</si>
  <si>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</si>
  <si>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</si>
  <si>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</si>
  <si>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</si>
  <si>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</si>
  <si>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</si>
  <si>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</si>
  <si>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</si>
  <si>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</si>
  <si>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</si>
  <si>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</si>
  <si>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</si>
  <si>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</si>
  <si>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</si>
  <si>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</si>
  <si>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</si>
  <si>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</si>
  <si>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</si>
  <si>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</si>
  <si>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</si>
  <si>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</si>
  <si>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</si>
  <si>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</si>
  <si>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</si>
  <si>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</si>
  <si>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</si>
  <si>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</si>
  <si>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</si>
  <si>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</si>
  <si>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</si>
  <si>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</si>
  <si>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</si>
  <si>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</si>
  <si>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</si>
  <si>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</si>
  <si>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</si>
  <si>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</si>
  <si>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</si>
  <si>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</si>
  <si>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</si>
  <si>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</si>
  <si>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</si>
  <si>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</si>
  <si>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</si>
  <si>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</si>
  <si>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</si>
  <si>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</si>
  <si>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</si>
  <si>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</si>
  <si>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</si>
  <si>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</si>
  <si>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</si>
  <si>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</si>
  <si>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</si>
  <si>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</si>
  <si>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</si>
  <si>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</si>
  <si>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</si>
  <si>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</si>
  <si>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</si>
  <si>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</si>
  <si>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</si>
  <si>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</si>
  <si>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</si>
  <si>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</si>
  <si>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</si>
  <si>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</si>
  <si>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</si>
  <si>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</si>
  <si>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</si>
  <si>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</si>
  <si>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</si>
  <si>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</si>
  <si>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</si>
  <si>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</si>
  <si>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</si>
  <si>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</si>
  <si>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</si>
  <si>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</si>
  <si>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</si>
  <si>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</si>
  <si>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</si>
  <si>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</si>
  <si>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</si>
  <si>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</si>
  <si>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</si>
  <si>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</si>
  <si>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</si>
  <si>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</si>
  <si>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</si>
  <si>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</si>
  <si>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</si>
  <si>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</si>
  <si>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</si>
  <si>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</si>
  <si>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</si>
  <si>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</si>
  <si>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</si>
  <si>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</si>
  <si>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</si>
  <si>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</si>
  <si>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</si>
  <si>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</si>
  <si>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</si>
  <si>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</si>
  <si>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</si>
  <si>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</si>
  <si>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</si>
  <si>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</si>
  <si>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</si>
  <si>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</si>
  <si>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</si>
  <si>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</si>
  <si>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</si>
  <si>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</si>
  <si>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</si>
  <si>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</si>
  <si>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</si>
  <si>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</si>
  <si>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</si>
  <si>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</si>
  <si>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</si>
  <si>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</si>
  <si>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</si>
  <si>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</si>
  <si>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</si>
  <si>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</si>
  <si>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</si>
  <si>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</si>
  <si>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</si>
  <si>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</si>
  <si>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</si>
  <si>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</si>
  <si>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</si>
  <si>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</si>
  <si>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</si>
  <si>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</si>
  <si>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</si>
  <si>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</si>
  <si>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</si>
  <si>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</si>
  <si>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</si>
  <si>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</si>
  <si>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</si>
  <si>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</si>
  <si>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</si>
  <si>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</si>
  <si>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</si>
  <si>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</si>
  <si>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</si>
  <si>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</si>
  <si>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</si>
  <si>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</si>
  <si>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</si>
  <si>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</si>
  <si>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</si>
  <si>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</si>
  <si>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</si>
  <si>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</si>
  <si>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</si>
  <si>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</si>
  <si>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</si>
  <si>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</si>
  <si>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</si>
  <si>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</si>
  <si>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</si>
  <si>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</si>
  <si>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</si>
  <si>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</si>
  <si>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</si>
  <si>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</si>
  <si>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</si>
  <si>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</si>
  <si>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</si>
  <si>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</si>
  <si>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</si>
  <si>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</si>
  <si>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</si>
  <si>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</si>
  <si>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</si>
  <si>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</si>
  <si>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</si>
  <si>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</si>
  <si>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</si>
  <si>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</si>
  <si>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</si>
  <si>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</si>
  <si>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</si>
  <si>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</si>
  <si>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</si>
  <si>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</si>
  <si>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</si>
  <si>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</si>
  <si>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</si>
  <si>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</si>
  <si>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</si>
  <si>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</si>
  <si>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</si>
  <si>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</si>
  <si>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</si>
  <si>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</si>
  <si>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</si>
  <si>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</si>
  <si>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</si>
  <si>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</si>
  <si>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</si>
  <si>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</si>
  <si>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</si>
  <si>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</si>
  <si>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</si>
  <si>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</si>
  <si>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</si>
  <si>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</si>
  <si>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</si>
  <si>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</si>
  <si>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</si>
  <si>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</si>
  <si>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</si>
  <si>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</si>
  <si>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</si>
  <si>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</si>
  <si>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</si>
  <si>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</si>
  <si>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</si>
  <si>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</si>
  <si>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</si>
  <si>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</si>
  <si>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</si>
  <si>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</si>
  <si>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</si>
  <si>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</si>
  <si>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</si>
  <si>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</si>
  <si>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</si>
  <si>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</si>
  <si>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</si>
  <si>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</si>
  <si>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</si>
  <si>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</si>
  <si>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</si>
  <si>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</si>
  <si>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</si>
  <si>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</si>
  <si>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</si>
  <si>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</si>
  <si>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</si>
  <si>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</si>
  <si>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</si>
  <si>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</si>
  <si>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</si>
  <si>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</si>
  <si>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</si>
  <si>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</si>
  <si>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</si>
  <si>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</si>
  <si>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</si>
  <si>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</si>
  <si>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</si>
  <si>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</si>
  <si>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</si>
  <si>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</si>
  <si>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</si>
  <si>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</si>
  <si>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</si>
  <si>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</si>
  <si>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</si>
  <si>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</si>
  <si>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</si>
  <si>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</si>
  <si>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</si>
  <si>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</si>
  <si>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</si>
  <si>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</si>
  <si>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</si>
  <si>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</si>
  <si>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</si>
  <si>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</si>
  <si>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</si>
  <si>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</si>
  <si>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</si>
  <si>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</si>
  <si>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</si>
  <si>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</si>
  <si>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</si>
  <si>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</si>
  <si>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</si>
  <si>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</si>
  <si>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</si>
  <si>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</si>
  <si>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</si>
  <si>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</si>
  <si>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</si>
  <si>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</si>
  <si>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</si>
  <si>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</si>
  <si>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</si>
  <si>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</si>
  <si>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</si>
  <si>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</si>
  <si>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</si>
  <si>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</si>
  <si>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</si>
  <si>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</si>
  <si>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</si>
  <si>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</si>
  <si>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</si>
  <si>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</si>
  <si>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</si>
  <si>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</si>
  <si>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</si>
  <si>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</si>
  <si>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</si>
  <si>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</si>
  <si>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</si>
  <si>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</si>
  <si>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</si>
  <si>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</si>
  <si>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</si>
  <si>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</si>
  <si>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</si>
  <si>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</si>
  <si>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</si>
  <si>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</si>
  <si>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</si>
  <si>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</si>
  <si>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</si>
  <si>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</si>
  <si>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</si>
  <si>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</si>
  <si>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</si>
  <si>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</si>
  <si>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</si>
  <si>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</si>
  <si>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</si>
  <si>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</si>
  <si>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</si>
  <si>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</si>
  <si>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</si>
  <si>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</si>
  <si>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</si>
  <si>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</si>
  <si>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</si>
  <si>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</si>
  <si>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</si>
  <si>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</si>
  <si>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</si>
  <si>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</si>
  <si>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</si>
  <si>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</si>
  <si>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</si>
  <si>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</si>
  <si>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</si>
  <si>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</si>
  <si>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</si>
  <si>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</si>
  <si>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</si>
  <si>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</si>
  <si>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</si>
  <si>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</si>
  <si>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</si>
  <si>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</si>
  <si>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</si>
  <si>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</si>
  <si>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</si>
  <si>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</si>
  <si>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</si>
  <si>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</si>
  <si>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</si>
  <si>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</si>
  <si>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</si>
  <si>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</si>
  <si>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</si>
  <si>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</si>
  <si>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</si>
  <si>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</si>
  <si>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</si>
  <si>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</si>
  <si>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</si>
  <si>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</si>
  <si>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</si>
  <si>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</si>
  <si>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</si>
  <si>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</si>
  <si>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</si>
  <si>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</si>
  <si>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</si>
  <si>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</si>
  <si>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</si>
  <si>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</si>
  <si>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</si>
  <si>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</si>
  <si>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</si>
  <si>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</si>
  <si>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</si>
  <si>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</si>
  <si>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</si>
  <si>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</si>
  <si>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</si>
  <si>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</si>
  <si>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</si>
  <si>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</si>
  <si>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</si>
  <si>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</si>
  <si>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</si>
  <si>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</si>
  <si>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</si>
  <si>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</si>
  <si>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</si>
  <si>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</si>
  <si>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</si>
  <si>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</si>
  <si>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</si>
  <si>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</si>
  <si>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</si>
  <si>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</si>
  <si>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</si>
  <si>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</si>
  <si>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</si>
  <si>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</si>
  <si>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</si>
  <si>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</si>
  <si>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</si>
  <si>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</si>
  <si>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</si>
  <si>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</si>
  <si>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</si>
  <si>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</si>
  <si>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</si>
  <si>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</si>
  <si>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</si>
  <si>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</si>
  <si>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</si>
  <si>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</si>
  <si>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</si>
  <si>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</si>
  <si>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</si>
  <si>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</si>
  <si>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</si>
  <si>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</si>
  <si>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</si>
  <si>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</si>
  <si>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</si>
  <si>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</si>
  <si>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</si>
  <si>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</si>
  <si>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</si>
  <si>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</si>
  <si>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</si>
  <si>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</si>
  <si>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</si>
  <si>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</si>
  <si>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</si>
  <si>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</si>
  <si>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</si>
  <si>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</si>
  <si>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</si>
  <si>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</si>
  <si>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</si>
  <si>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</si>
  <si>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</si>
  <si>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</si>
  <si>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</si>
  <si>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</si>
  <si>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</si>
  <si>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</si>
  <si>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</si>
  <si>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</si>
  <si>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</si>
  <si>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</si>
  <si>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</si>
  <si>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</si>
  <si>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</si>
  <si>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</si>
  <si>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</si>
  <si>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</si>
  <si>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</si>
  <si>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</si>
  <si>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</si>
  <si>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</si>
  <si>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</si>
  <si>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</si>
  <si>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</si>
  <si>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</si>
  <si>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</si>
  <si>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</si>
  <si>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</si>
  <si>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</si>
  <si>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</si>
  <si>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</si>
  <si>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</si>
  <si>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</si>
  <si>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</si>
  <si>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</si>
  <si>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</si>
  <si>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</si>
  <si>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</si>
  <si>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</si>
  <si>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</si>
  <si>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</si>
  <si>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</si>
  <si>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</si>
  <si>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</si>
  <si>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</si>
  <si>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</si>
  <si>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</si>
  <si>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</si>
  <si>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</si>
  <si>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</si>
  <si>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</si>
  <si>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</si>
  <si>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</si>
  <si>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</si>
  <si>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</si>
  <si>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</si>
  <si>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</si>
  <si>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</si>
  <si>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</si>
  <si>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</si>
  <si>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</si>
  <si>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</si>
  <si>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</si>
  <si>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</si>
  <si>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</si>
  <si>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</si>
  <si>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</si>
  <si>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</si>
  <si>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</si>
  <si>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</si>
  <si>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</si>
  <si>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</si>
  <si>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</si>
  <si>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</si>
  <si>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</si>
  <si>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</si>
  <si>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</si>
  <si>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</si>
  <si>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</si>
  <si>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</si>
  <si>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</si>
  <si>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</si>
  <si>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</si>
  <si>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</si>
  <si>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</si>
  <si>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</si>
  <si>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</si>
  <si>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</si>
  <si>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</si>
  <si>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</si>
  <si>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</si>
  <si>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</si>
  <si>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</si>
  <si>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</si>
  <si>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</si>
  <si>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</si>
  <si>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</si>
  <si>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</si>
  <si>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</si>
  <si>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</si>
  <si>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</si>
  <si>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</si>
  <si>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</si>
  <si>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</si>
  <si>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</si>
  <si>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</si>
  <si>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</si>
  <si>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</si>
  <si>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</si>
  <si>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</si>
  <si>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</si>
  <si>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</si>
  <si>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</si>
  <si>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</si>
  <si>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</si>
  <si>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</si>
  <si>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</si>
  <si>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</si>
  <si>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</si>
  <si>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</si>
  <si>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</si>
  <si>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</si>
  <si>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</si>
  <si>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</si>
  <si>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</si>
  <si>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</si>
  <si>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</si>
  <si>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</si>
  <si>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</si>
  <si>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</si>
  <si>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</si>
  <si>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</si>
  <si>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</si>
  <si>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</si>
  <si>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</si>
  <si>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</si>
  <si>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</si>
  <si>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</si>
  <si>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</si>
  <si>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</si>
  <si>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</si>
  <si>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</si>
  <si>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</si>
  <si>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</si>
  <si>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</si>
  <si>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</si>
  <si>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</si>
  <si>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</si>
  <si>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</si>
  <si>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</si>
  <si>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</si>
  <si>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</si>
  <si>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</si>
  <si>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</si>
  <si>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</si>
  <si>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</si>
  <si>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</si>
  <si>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</si>
  <si>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</si>
  <si>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</si>
  <si>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</si>
  <si>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</si>
  <si>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</si>
  <si>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</si>
  <si>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</si>
  <si>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</si>
  <si>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</si>
  <si>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</si>
  <si>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</si>
  <si>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</si>
  <si>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</si>
  <si>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</si>
  <si>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</si>
  <si>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</si>
  <si>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</si>
  <si>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</si>
  <si>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</si>
  <si>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</si>
  <si>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</si>
  <si>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</si>
  <si>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</si>
  <si>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</si>
  <si>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</si>
  <si>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</si>
  <si>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</si>
  <si>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</si>
  <si>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</si>
  <si>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</si>
  <si>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</si>
  <si>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</si>
  <si>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</si>
  <si>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</si>
  <si>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</si>
  <si>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</si>
  <si>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</si>
  <si>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</si>
  <si>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</si>
  <si>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</si>
  <si>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</si>
  <si>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</si>
  <si>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</si>
  <si>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</si>
  <si>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</si>
  <si>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</si>
  <si>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</si>
  <si>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</si>
  <si>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</si>
  <si>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</si>
  <si>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</si>
  <si>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</si>
  <si>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</si>
  <si>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</si>
  <si>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</si>
  <si>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</si>
  <si>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</si>
  <si>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</si>
  <si>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</si>
  <si>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</si>
  <si>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</si>
  <si>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</si>
  <si>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</si>
  <si>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</si>
  <si>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</si>
  <si>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</si>
  <si>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</si>
  <si>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</si>
  <si>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</si>
  <si>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</si>
  <si>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</si>
  <si>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</si>
  <si>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</si>
  <si>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</si>
  <si>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</si>
  <si>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</si>
  <si>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</si>
  <si>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</si>
  <si>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</si>
  <si>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</si>
  <si>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</si>
  <si>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</si>
  <si>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</si>
  <si>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</si>
  <si>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</si>
  <si>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</si>
  <si>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</si>
  <si>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</si>
  <si>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</si>
  <si>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</si>
  <si>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</si>
  <si>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</si>
  <si>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</si>
  <si>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</si>
  <si>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</si>
  <si>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</si>
  <si>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</si>
  <si>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</si>
  <si>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</si>
  <si>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</si>
  <si>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</si>
  <si>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</si>
  <si>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</si>
  <si>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</si>
  <si>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</si>
  <si>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</si>
  <si>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</si>
  <si>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</si>
  <si>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</si>
  <si>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</si>
  <si>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</si>
  <si>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</si>
  <si>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</si>
  <si>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</si>
  <si>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</si>
  <si>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</si>
  <si>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</si>
  <si>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</si>
  <si>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</si>
  <si>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</si>
  <si>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</si>
  <si>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</si>
  <si>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</si>
  <si>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</si>
  <si>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</si>
  <si>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</si>
  <si>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</si>
  <si>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</si>
  <si>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</si>
  <si>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</si>
  <si>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</si>
  <si>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</si>
  <si>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</si>
  <si>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</si>
  <si>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</si>
  <si>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</si>
  <si>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</si>
  <si>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</si>
  <si>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</si>
  <si>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</si>
  <si>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</si>
  <si>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</si>
  <si>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</si>
  <si>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</si>
  <si>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</si>
  <si>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</si>
  <si>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</si>
  <si>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</si>
  <si>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</si>
  <si>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</si>
  <si>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</si>
  <si>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</si>
  <si>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</si>
  <si>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</si>
  <si>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</si>
  <si>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</si>
  <si>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</si>
  <si>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</si>
  <si>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</si>
  <si>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</si>
  <si>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</si>
  <si>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</si>
  <si>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</si>
  <si>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</si>
  <si>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</si>
  <si>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</si>
  <si>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</si>
  <si>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</si>
  <si>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</si>
  <si>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</si>
  <si>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</si>
  <si>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</si>
  <si>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</si>
  <si>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</si>
  <si>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</si>
  <si>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</si>
  <si>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</si>
  <si>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</si>
  <si>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</si>
  <si>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</si>
  <si>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</si>
  <si>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</si>
  <si>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</si>
  <si>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</si>
  <si>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</si>
  <si>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</si>
  <si>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</si>
  <si>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</si>
  <si>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</si>
  <si>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</si>
  <si>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</si>
  <si>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</si>
  <si>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</si>
  <si>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</si>
  <si>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</si>
  <si>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</si>
  <si>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</si>
  <si>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</si>
  <si>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</si>
  <si>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</si>
  <si>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</si>
  <si>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</si>
  <si>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</si>
  <si>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</si>
  <si>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</si>
  <si>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</si>
  <si>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</si>
  <si>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</si>
  <si>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</si>
  <si>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</si>
  <si>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</si>
  <si>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</si>
  <si>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</si>
  <si>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</si>
  <si>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</si>
  <si>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</si>
  <si>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</si>
  <si>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</si>
  <si>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</si>
  <si>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</si>
  <si>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</si>
  <si>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</si>
  <si>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</si>
  <si>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</si>
  <si>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</si>
  <si>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</si>
  <si>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</si>
  <si>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</si>
  <si>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</si>
  <si>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</si>
  <si>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</si>
  <si>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</si>
  <si>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</si>
  <si>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</si>
  <si>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</si>
  <si>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</si>
  <si>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</si>
  <si>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</si>
  <si>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</si>
  <si>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</si>
  <si>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</si>
  <si>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</si>
  <si>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</si>
  <si>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</si>
  <si>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</si>
  <si>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</si>
  <si>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</si>
  <si>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</si>
  <si>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</si>
  <si>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</si>
  <si>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</si>
  <si>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</si>
  <si>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</si>
  <si>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</si>
  <si>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</si>
  <si>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</si>
  <si>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</si>
  <si>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</si>
  <si>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</si>
  <si>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</si>
  <si>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</si>
  <si>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</si>
  <si>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</si>
  <si>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</si>
  <si>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</si>
  <si>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</si>
  <si>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</si>
  <si>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</si>
  <si>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</si>
  <si>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</si>
  <si>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</si>
  <si>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</si>
  <si>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</si>
  <si>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</si>
  <si>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</si>
  <si>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</si>
  <si>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</si>
  <si>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</si>
  <si>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</si>
  <si>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</si>
  <si>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</si>
  <si>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</si>
  <si>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</si>
  <si>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</si>
  <si>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</si>
  <si>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</si>
  <si>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</si>
  <si>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</si>
  <si>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</si>
  <si>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</si>
  <si>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</si>
  <si>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</si>
  <si>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</si>
  <si>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</si>
  <si>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</si>
  <si>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</si>
  <si>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</si>
  <si>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</si>
  <si>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</si>
  <si>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</si>
  <si>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</si>
  <si>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</si>
  <si>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</si>
  <si>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</si>
  <si>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</si>
  <si>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</si>
  <si>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</si>
  <si>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</si>
  <si>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</si>
  <si>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</si>
  <si>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</si>
  <si>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</si>
  <si>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</si>
  <si>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</si>
  <si>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</si>
  <si>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</si>
  <si>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</si>
  <si>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</si>
  <si>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</si>
  <si>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</si>
  <si>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</si>
  <si>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</si>
  <si>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</si>
  <si>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</si>
  <si>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</si>
  <si>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</si>
  <si>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</si>
  <si>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</si>
  <si>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</si>
  <si>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</si>
  <si>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</si>
  <si>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</si>
  <si>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</si>
  <si>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</si>
  <si>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</si>
  <si>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</si>
  <si>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</si>
  <si>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</si>
  <si>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</si>
  <si>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</si>
  <si>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</si>
  <si>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</si>
  <si>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</si>
  <si>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</si>
  <si>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</si>
  <si>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</si>
  <si>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</si>
  <si>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</si>
  <si>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</si>
  <si>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</si>
  <si>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</si>
  <si>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</si>
  <si>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</si>
  <si>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</si>
  <si>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</si>
  <si>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</si>
  <si>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</si>
  <si>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</si>
  <si>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</si>
  <si>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</si>
  <si>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</si>
  <si>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</si>
  <si>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</si>
  <si>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</si>
  <si>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</si>
  <si>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</si>
  <si>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</si>
  <si>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</si>
  <si>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</si>
  <si>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</si>
  <si>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</si>
  <si>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</si>
  <si>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</si>
  <si>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</si>
  <si>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</si>
  <si>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</si>
  <si>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</si>
  <si>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</si>
  <si>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</si>
  <si>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</si>
  <si>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</si>
  <si>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</si>
  <si>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</si>
  <si>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</si>
  <si>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</si>
  <si>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</si>
  <si>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</si>
  <si>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</si>
  <si>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</si>
  <si>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</si>
  <si>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</si>
  <si>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</si>
  <si>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</si>
  <si>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</si>
  <si>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</si>
  <si>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</si>
  <si>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</si>
  <si>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</si>
  <si>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</si>
  <si>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</si>
  <si>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</si>
  <si>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</si>
  <si>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</si>
  <si>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</si>
  <si>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</si>
  <si>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</si>
  <si>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</si>
  <si>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</si>
  <si>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</si>
  <si>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</si>
  <si>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</si>
  <si>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</si>
  <si>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</si>
  <si>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</si>
  <si>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</si>
  <si>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</si>
  <si>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</si>
  <si>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</si>
  <si>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</si>
  <si>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</si>
  <si>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</si>
  <si>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</si>
  <si>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</si>
  <si>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</si>
  <si>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</si>
  <si>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</si>
  <si>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</si>
  <si>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</si>
  <si>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</si>
  <si>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</si>
  <si>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</si>
  <si>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</si>
  <si>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</si>
  <si>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</si>
  <si>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</si>
  <si>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</si>
  <si>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</si>
  <si>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</si>
  <si>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</si>
  <si>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</si>
  <si>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</si>
  <si>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</si>
  <si>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</si>
  <si>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</si>
  <si>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</si>
  <si>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</si>
  <si>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</si>
  <si>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</si>
  <si>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</si>
  <si>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</si>
  <si>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</si>
  <si>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</si>
  <si>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</si>
  <si>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</si>
  <si>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</si>
  <si>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</si>
  <si>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</si>
  <si>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</si>
  <si>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</si>
  <si>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</si>
  <si>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</si>
  <si>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</si>
  <si>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</si>
  <si>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</si>
  <si>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</si>
  <si>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</si>
  <si>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</si>
  <si>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</si>
  <si>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</si>
  <si>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</si>
  <si>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</si>
  <si>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</si>
  <si>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</si>
  <si>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</si>
  <si>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</si>
  <si>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</si>
  <si>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</si>
  <si>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</si>
  <si>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</si>
  <si>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</si>
  <si>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</si>
  <si>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</si>
  <si>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</si>
  <si>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</si>
  <si>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</si>
  <si>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</si>
  <si>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</si>
  <si>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</si>
  <si>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</si>
  <si>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</si>
  <si>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</si>
  <si>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</si>
  <si>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</si>
  <si>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</si>
  <si>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</si>
  <si>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</si>
  <si>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</si>
  <si>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</si>
  <si>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</si>
  <si>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</si>
  <si>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</si>
  <si>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</si>
  <si>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</si>
  <si>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</si>
  <si>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</si>
  <si>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</si>
  <si>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</si>
  <si>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</si>
  <si>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</si>
  <si>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</si>
  <si>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</si>
  <si>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</si>
  <si>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</si>
  <si>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</si>
  <si>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</si>
  <si>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</si>
  <si>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</si>
  <si>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</si>
  <si>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</si>
  <si>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</si>
  <si>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</si>
  <si>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</si>
  <si>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</si>
  <si>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</si>
  <si>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</si>
  <si>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</si>
  <si>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</si>
  <si>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</si>
  <si>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</si>
  <si>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</si>
  <si>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</si>
  <si>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</si>
  <si>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</si>
  <si>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</si>
  <si>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</si>
  <si>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</si>
  <si>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</si>
  <si>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</si>
  <si>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</si>
  <si>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</si>
  <si>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</si>
  <si>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</si>
  <si>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</si>
  <si>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</si>
  <si>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</si>
  <si>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</si>
  <si>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</si>
  <si>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</si>
  <si>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</si>
  <si>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</si>
  <si>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</si>
  <si>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</si>
  <si>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</si>
  <si>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</si>
  <si>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</si>
  <si>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</si>
  <si>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</si>
  <si>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</si>
  <si>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</si>
  <si>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</si>
  <si>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</si>
  <si>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</si>
  <si>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</si>
  <si>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</si>
  <si>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</si>
  <si>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</si>
  <si>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</si>
  <si>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</si>
  <si>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</si>
  <si>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</si>
  <si>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</si>
  <si>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</si>
  <si>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</si>
  <si>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</si>
  <si>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</si>
  <si>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</si>
  <si>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</si>
  <si>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</si>
  <si>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</si>
  <si>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</si>
  <si>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</si>
  <si>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</si>
  <si>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</si>
  <si>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</si>
  <si>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</si>
  <si>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</si>
  <si>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</si>
  <si>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</si>
  <si>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</si>
  <si>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</si>
  <si>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</si>
  <si>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</si>
  <si>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</si>
  <si>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</si>
  <si>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</si>
  <si>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</si>
  <si>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</si>
  <si>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</si>
  <si>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</si>
  <si>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</si>
  <si>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</si>
  <si>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</si>
  <si>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</si>
  <si>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</si>
  <si>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</si>
  <si>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</si>
  <si>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</si>
  <si>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</si>
  <si>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</si>
  <si>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</si>
  <si>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</si>
  <si>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</si>
  <si>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</si>
  <si>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</si>
  <si>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</si>
  <si>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</si>
  <si>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</si>
  <si>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</si>
  <si>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</si>
  <si>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</si>
  <si>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</si>
  <si>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</si>
  <si>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</si>
  <si>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</si>
  <si>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</si>
  <si>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</si>
  <si>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</si>
  <si>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</si>
  <si>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</si>
  <si>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</si>
  <si>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</si>
  <si>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</si>
  <si>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</si>
  <si>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</si>
  <si>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</si>
  <si>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</si>
  <si>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</si>
  <si>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</si>
  <si>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</si>
  <si>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</si>
  <si>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</si>
  <si>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</si>
  <si>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</si>
  <si>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</si>
  <si>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</si>
  <si>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</si>
  <si>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</si>
  <si>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</si>
  <si>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</si>
  <si>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</si>
  <si>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</si>
  <si>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</si>
  <si>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</si>
  <si>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</si>
  <si>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</si>
  <si>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</si>
  <si>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</si>
  <si>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</si>
  <si>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</si>
  <si>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</si>
  <si>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</si>
  <si>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</si>
  <si>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</si>
  <si>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</si>
  <si>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</si>
  <si>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</si>
  <si>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</si>
  <si>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</si>
  <si>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</si>
  <si>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</si>
  <si>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</si>
  <si>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</si>
  <si>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</si>
  <si>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</si>
  <si>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</si>
  <si>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</si>
  <si>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</si>
  <si>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</si>
  <si>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</si>
  <si>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</si>
  <si>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</si>
  <si>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</si>
  <si>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</si>
  <si>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</si>
  <si>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</si>
  <si>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</si>
  <si>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</si>
  <si>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</si>
  <si>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</si>
  <si>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</si>
  <si>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</si>
  <si>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</si>
  <si>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</si>
  <si>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</si>
  <si>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</si>
  <si>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</si>
  <si>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</si>
  <si>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</si>
  <si>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</si>
  <si>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</si>
  <si>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</si>
  <si>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</si>
  <si>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</si>
  <si>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</si>
  <si>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</si>
  <si>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</si>
  <si>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</si>
  <si>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</si>
  <si>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</si>
  <si>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</si>
  <si>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</si>
  <si>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</si>
  <si>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</si>
  <si>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</si>
  <si>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</si>
  <si>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</si>
  <si>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</si>
  <si>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</si>
  <si>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</si>
  <si>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</si>
  <si>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</si>
  <si>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</si>
  <si>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</si>
  <si>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</si>
  <si>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</si>
  <si>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</si>
  <si>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</si>
  <si>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</si>
  <si>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</si>
  <si>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</si>
  <si>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</si>
  <si>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</si>
  <si>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</si>
  <si>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</si>
  <si>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</si>
  <si>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</si>
  <si>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</si>
  <si>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</si>
  <si>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</si>
  <si>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</si>
  <si>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</si>
  <si>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</si>
  <si>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</si>
  <si>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</si>
  <si>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</si>
  <si>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</si>
  <si>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</si>
  <si>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</si>
  <si>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</si>
  <si>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</si>
  <si>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</si>
  <si>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</si>
  <si>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</si>
  <si>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</si>
  <si>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</si>
  <si>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</si>
  <si>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</si>
  <si>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</si>
  <si>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</si>
  <si>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</si>
  <si>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</si>
  <si>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</si>
  <si>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</si>
  <si>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</si>
  <si>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</si>
  <si>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</si>
  <si>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</si>
  <si>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</si>
  <si>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</si>
  <si>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</si>
  <si>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</si>
  <si>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</si>
  <si>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</si>
  <si>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</si>
  <si>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</si>
  <si>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</si>
  <si>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</si>
  <si>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</si>
  <si>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</si>
  <si>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</si>
  <si>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</si>
  <si>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</si>
  <si>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</si>
  <si>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</si>
  <si>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</si>
  <si>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</si>
  <si>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</si>
  <si>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</si>
  <si>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</si>
  <si>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</si>
  <si>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</si>
  <si>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</si>
  <si>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</si>
  <si>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</si>
  <si>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</si>
  <si>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</si>
  <si>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</si>
  <si>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</si>
  <si>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</si>
  <si>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</si>
  <si>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</si>
  <si>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</si>
  <si>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</si>
  <si>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</si>
  <si>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</si>
  <si>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</si>
  <si>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</si>
  <si>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</si>
  <si>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</si>
  <si>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</si>
  <si>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</si>
  <si>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</si>
  <si>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</si>
  <si>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</si>
  <si>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</si>
  <si>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</si>
  <si>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</si>
  <si>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</si>
  <si>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</si>
  <si>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</si>
  <si>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</si>
  <si>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</si>
  <si>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</si>
  <si>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</si>
  <si>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</si>
  <si>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</si>
  <si>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</si>
  <si>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</si>
  <si>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</si>
  <si>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</si>
  <si>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</si>
  <si>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</si>
  <si>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</si>
  <si>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</si>
  <si>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</si>
  <si>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</si>
  <si>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</si>
  <si>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</si>
  <si>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</si>
  <si>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</si>
  <si>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</si>
  <si>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</si>
  <si>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</si>
  <si>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</si>
  <si>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</si>
  <si>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</si>
  <si>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</si>
  <si>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</si>
  <si>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</si>
  <si>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</si>
  <si>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</si>
  <si>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</si>
  <si>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</si>
  <si>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</si>
  <si>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</si>
  <si>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</si>
  <si>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</si>
  <si>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</si>
  <si>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</si>
  <si>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</si>
  <si>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</si>
  <si>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</si>
  <si>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</si>
  <si>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</si>
  <si>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</si>
  <si>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</si>
  <si>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</si>
  <si>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</si>
  <si>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</si>
  <si>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</si>
  <si>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</si>
  <si>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</si>
  <si>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</si>
  <si>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</si>
  <si>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</si>
  <si>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</si>
  <si>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</si>
  <si>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</si>
  <si>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</si>
  <si>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</si>
  <si>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</si>
  <si>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</si>
  <si>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</si>
  <si>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</si>
  <si>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</si>
  <si>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</si>
  <si>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</si>
  <si>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</si>
  <si>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</si>
  <si>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</si>
  <si>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</si>
  <si>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</si>
  <si>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</si>
  <si>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</si>
  <si>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</si>
  <si>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</si>
  <si>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</si>
  <si>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</si>
  <si>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</si>
  <si>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</si>
  <si>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</si>
  <si>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</si>
  <si>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</si>
  <si>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</si>
  <si>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</si>
  <si>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</si>
  <si>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</si>
  <si>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</si>
  <si>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</si>
  <si>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</si>
  <si>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</si>
  <si>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</si>
  <si>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</si>
  <si>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</si>
  <si>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</si>
  <si>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</si>
  <si>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</si>
  <si>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</si>
  <si>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</si>
  <si>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</si>
  <si>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</si>
  <si>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</si>
  <si>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</si>
  <si>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</si>
  <si>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</si>
  <si>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</si>
  <si>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</si>
  <si>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</si>
  <si>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</si>
  <si>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</si>
  <si>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</si>
  <si>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</si>
  <si>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</si>
  <si>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</si>
  <si>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</si>
  <si>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</si>
  <si>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</si>
  <si>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</si>
  <si>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</si>
  <si>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</si>
  <si>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</si>
  <si>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</si>
  <si>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</si>
  <si>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</si>
  <si>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</si>
  <si>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</si>
  <si>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</si>
  <si>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</si>
  <si>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</si>
  <si>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</si>
  <si>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</si>
  <si>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</si>
  <si>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</si>
  <si>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</si>
  <si>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</si>
  <si>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</si>
  <si>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</si>
  <si>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</si>
  <si>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</si>
  <si>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</si>
  <si>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</si>
  <si>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</si>
  <si>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</si>
  <si>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</si>
  <si>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</si>
  <si>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</si>
  <si>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</si>
  <si>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</si>
  <si>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</si>
  <si>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</si>
  <si>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</si>
  <si>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</si>
  <si>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</si>
  <si>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</si>
  <si>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</si>
  <si>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</si>
  <si>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</si>
  <si>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</si>
  <si>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</si>
  <si>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</si>
  <si>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</si>
  <si>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</si>
  <si>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</si>
  <si>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</si>
  <si>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</si>
  <si>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</si>
  <si>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</si>
  <si>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</si>
  <si>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</si>
  <si>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</si>
  <si>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</si>
  <si>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</si>
  <si>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</si>
  <si>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</si>
  <si>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</si>
  <si>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</si>
  <si>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</si>
  <si>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</si>
  <si>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</si>
  <si>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</si>
  <si>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</si>
  <si>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</si>
  <si>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</si>
  <si>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</si>
  <si>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</si>
  <si>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</si>
  <si>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</si>
  <si>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</si>
  <si>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</si>
  <si>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</si>
  <si>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</si>
  <si>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</si>
  <si>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</si>
  <si>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</si>
  <si>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</si>
  <si>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</si>
  <si>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</si>
  <si>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</si>
  <si>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</si>
  <si>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</si>
  <si>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</si>
  <si>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</si>
  <si>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</si>
  <si>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</si>
  <si>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</si>
  <si>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</si>
  <si>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</si>
  <si>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</si>
  <si>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</si>
  <si>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</si>
  <si>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</si>
  <si>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</si>
  <si>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</si>
  <si>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</si>
  <si>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</si>
  <si>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</si>
  <si>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</si>
  <si>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</si>
  <si>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</si>
  <si>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</si>
  <si>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</si>
  <si>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</si>
  <si>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</si>
  <si>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</si>
  <si>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</si>
  <si>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</si>
  <si>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</si>
  <si>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</si>
  <si>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</si>
  <si>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</si>
  <si>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</si>
  <si>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</si>
  <si>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</si>
  <si>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</si>
  <si>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</si>
  <si>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</si>
  <si>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</si>
  <si>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</si>
  <si>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</si>
  <si>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</si>
  <si>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</si>
  <si>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</si>
  <si>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</si>
  <si>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</si>
  <si>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</si>
  <si>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</si>
  <si>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</si>
  <si>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</si>
  <si>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</si>
  <si>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</si>
  <si>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</si>
  <si>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</si>
  <si>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</si>
  <si>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</si>
  <si>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</si>
  <si>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</si>
  <si>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</si>
  <si>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</si>
  <si>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</si>
  <si>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</si>
  <si>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</si>
  <si>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</si>
  <si>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</si>
  <si>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</si>
  <si>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</si>
  <si>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</si>
  <si>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</si>
  <si>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</si>
  <si>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</si>
  <si>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</si>
  <si>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</si>
  <si>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</si>
  <si>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</si>
  <si>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</si>
  <si>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</si>
  <si>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</si>
  <si>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</si>
  <si>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</si>
  <si>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</si>
  <si>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</si>
  <si>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</si>
  <si>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</si>
  <si>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</si>
  <si>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</si>
  <si>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</si>
  <si>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</si>
  <si>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</si>
  <si>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</si>
  <si>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</si>
  <si>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</si>
  <si>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</si>
  <si>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</si>
  <si>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</si>
  <si>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</si>
  <si>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</si>
  <si>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</si>
  <si>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</si>
  <si>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</si>
  <si>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</si>
  <si>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</si>
  <si>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</si>
  <si>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</si>
  <si>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</si>
  <si>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</si>
  <si>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</si>
  <si>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</si>
  <si>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</si>
  <si>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</si>
  <si>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</si>
  <si>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</si>
  <si>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</si>
  <si>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</si>
  <si>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</si>
  <si>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</si>
  <si>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</si>
  <si>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</si>
  <si>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</si>
  <si>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</si>
  <si>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</si>
  <si>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</si>
  <si>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</si>
  <si>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</si>
  <si>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</si>
  <si>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</si>
  <si>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</si>
  <si>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</si>
  <si>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</si>
  <si>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</si>
  <si>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</si>
  <si>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</si>
  <si>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</si>
  <si>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</si>
  <si>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</si>
  <si>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</si>
  <si>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</si>
  <si>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</si>
  <si>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</si>
  <si>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</si>
  <si>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</si>
  <si>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</si>
  <si>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</si>
  <si>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</si>
  <si>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</si>
  <si>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</si>
  <si>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</si>
  <si>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</si>
  <si>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</si>
  <si>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</si>
  <si>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</si>
  <si>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</si>
  <si>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</si>
  <si>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</si>
  <si>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</si>
  <si>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</si>
  <si>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</si>
  <si>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</si>
  <si>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</si>
  <si>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</si>
  <si>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</si>
  <si>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</si>
  <si>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</si>
  <si>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</si>
  <si>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</si>
  <si>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</si>
  <si>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</si>
  <si>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</si>
  <si>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</si>
  <si>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</si>
  <si>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</si>
  <si>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</si>
  <si>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</si>
  <si>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</si>
  <si>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</si>
  <si>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</si>
  <si>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</si>
  <si>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</si>
  <si>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</si>
  <si>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</si>
  <si>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</si>
  <si>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</si>
  <si>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</si>
  <si>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</si>
  <si>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</si>
  <si>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</si>
  <si>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</si>
  <si>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</si>
  <si>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</si>
  <si>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</si>
  <si>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</si>
  <si>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</si>
  <si>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</si>
  <si>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</si>
  <si>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</si>
  <si>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</si>
  <si>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</si>
  <si>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</si>
  <si>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</si>
  <si>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</si>
  <si>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</si>
  <si>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</si>
  <si>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</si>
  <si>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</si>
  <si>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</si>
  <si>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</si>
  <si>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</si>
  <si>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</si>
  <si>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</si>
  <si>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</si>
  <si>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</si>
  <si>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</si>
  <si>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</si>
  <si>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</si>
  <si>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</si>
  <si>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</si>
  <si>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</si>
  <si>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</si>
  <si>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</si>
  <si>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</si>
  <si>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</si>
  <si>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</si>
  <si>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</si>
  <si>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</si>
  <si>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</si>
  <si>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</si>
  <si>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</si>
  <si>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</si>
  <si>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</si>
  <si>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</si>
  <si>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</si>
  <si>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</si>
  <si>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</si>
  <si>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</si>
  <si>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</si>
  <si>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</si>
  <si>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</si>
  <si>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</si>
  <si>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</si>
  <si>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</si>
  <si>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</si>
  <si>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</si>
  <si>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</si>
  <si>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</si>
  <si>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</si>
  <si>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</si>
  <si>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</si>
  <si>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</si>
  <si>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</si>
  <si>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</si>
  <si>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</si>
  <si>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</si>
  <si>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</si>
  <si>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</si>
  <si>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</si>
  <si>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</si>
  <si>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</si>
  <si>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</si>
  <si>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</si>
  <si>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</si>
  <si>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</si>
  <si>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</si>
  <si>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</si>
  <si>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</si>
  <si>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</si>
  <si>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</si>
  <si>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</si>
  <si>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</si>
  <si>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</si>
  <si>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</si>
  <si>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</si>
  <si>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</si>
  <si>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</si>
  <si>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</si>
  <si>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</si>
  <si>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</si>
  <si>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</si>
  <si>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</si>
  <si>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</si>
  <si>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</si>
  <si>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</si>
  <si>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</si>
  <si>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</si>
  <si>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</si>
  <si>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</si>
  <si>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</si>
  <si>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</si>
  <si>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</si>
  <si>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</si>
  <si>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</si>
  <si>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</si>
  <si>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</si>
  <si>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</si>
  <si>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</si>
  <si>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</si>
  <si>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</si>
  <si>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</si>
  <si>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</si>
  <si>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</si>
  <si>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</si>
  <si>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</si>
  <si>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</si>
  <si>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</si>
  <si>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</si>
  <si>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</si>
  <si>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</si>
  <si>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</si>
  <si>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</si>
  <si>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</si>
  <si>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</si>
  <si>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</si>
  <si>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</si>
  <si>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</si>
  <si>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</si>
  <si>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</si>
  <si>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</si>
  <si>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</si>
  <si>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</si>
  <si>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</si>
  <si>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</si>
  <si>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</si>
  <si>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</si>
  <si>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</si>
  <si>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</si>
  <si>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</si>
  <si>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</si>
  <si>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</si>
  <si>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</si>
  <si>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</si>
  <si>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</si>
  <si>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</si>
  <si>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</si>
  <si>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</si>
  <si>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</si>
  <si>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</si>
  <si>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</si>
  <si>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</si>
  <si>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</si>
  <si>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</si>
  <si>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</si>
  <si>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</si>
  <si>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</si>
  <si>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</si>
  <si>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</si>
  <si>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</si>
  <si>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</si>
  <si>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</si>
  <si>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</si>
  <si>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</si>
  <si>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</si>
  <si>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</si>
  <si>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</si>
  <si>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</si>
  <si>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</si>
  <si>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</si>
  <si>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</si>
  <si>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</si>
  <si>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</si>
  <si>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</si>
  <si>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</si>
  <si>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</si>
  <si>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</si>
  <si>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</si>
  <si>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</si>
  <si>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</si>
  <si>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</si>
  <si>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</si>
  <si>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</si>
  <si>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</si>
  <si>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</si>
  <si>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</si>
  <si>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</si>
  <si>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</si>
  <si>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</si>
  <si>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</si>
  <si>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</si>
  <si>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</si>
  <si>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</si>
  <si>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</si>
  <si>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</si>
  <si>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</si>
  <si>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</si>
  <si>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</si>
  <si>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</si>
  <si>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</si>
  <si>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</si>
  <si>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</si>
  <si>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</si>
  <si>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</si>
  <si>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</si>
  <si>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</si>
  <si>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</si>
  <si>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</si>
  <si>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</si>
  <si>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</si>
  <si>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</si>
  <si>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</si>
  <si>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</si>
  <si>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</si>
  <si>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</si>
  <si>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</si>
  <si>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</si>
  <si>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</si>
  <si>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</si>
  <si>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</si>
  <si>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</si>
  <si>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</si>
  <si>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</si>
  <si>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</si>
  <si>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</si>
  <si>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</si>
  <si>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</si>
  <si>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</si>
  <si>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</si>
  <si>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</si>
  <si>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</si>
  <si>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</si>
  <si>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</si>
  <si>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</si>
  <si>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</si>
  <si>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</si>
  <si>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</si>
  <si>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</si>
  <si>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</si>
  <si>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</si>
  <si>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</si>
  <si>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</si>
  <si>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</si>
  <si>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</si>
  <si>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</si>
  <si>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</si>
  <si>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</si>
  <si>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</si>
  <si>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</si>
  <si>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</si>
  <si>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</si>
  <si>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</si>
  <si>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</si>
  <si>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</si>
  <si>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</si>
  <si>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</si>
  <si>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</si>
  <si>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</si>
  <si>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</si>
  <si>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</si>
  <si>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</si>
  <si>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</si>
  <si>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</si>
  <si>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</si>
  <si>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</si>
  <si>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</si>
  <si>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</si>
  <si>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</si>
  <si>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</si>
  <si>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</si>
  <si>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</si>
  <si>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</si>
  <si>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</si>
  <si>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</si>
  <si>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</si>
  <si>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</si>
  <si>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</si>
  <si>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</si>
  <si>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</si>
  <si>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</si>
  <si>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</si>
  <si>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</si>
  <si>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</si>
  <si>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</si>
  <si>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</si>
  <si>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</si>
  <si>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</si>
  <si>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</si>
  <si>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</si>
  <si>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</si>
  <si>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</si>
  <si>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</si>
  <si>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</si>
  <si>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</si>
  <si>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</si>
  <si>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</si>
  <si>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</si>
  <si>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</si>
  <si>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</si>
  <si>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</si>
  <si>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</si>
  <si>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</si>
  <si>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</si>
  <si>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</si>
  <si>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</si>
  <si>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</si>
  <si>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</si>
  <si>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</si>
  <si>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</si>
  <si>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</si>
  <si>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</si>
  <si>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</si>
  <si>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</si>
  <si>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</si>
  <si>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</si>
  <si>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</si>
  <si>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</si>
  <si>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</si>
  <si>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</si>
  <si>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</si>
  <si>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</si>
  <si>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</si>
  <si>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</si>
  <si>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</si>
  <si>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</si>
  <si>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</si>
  <si>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</si>
  <si>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</si>
  <si>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</si>
  <si>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</si>
  <si>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</si>
  <si>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</si>
  <si>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</si>
  <si>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</si>
  <si>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</si>
  <si>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</si>
  <si>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</si>
  <si>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</si>
  <si>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</si>
  <si>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</si>
  <si>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</si>
  <si>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</si>
  <si>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</si>
  <si>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</si>
  <si>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</si>
  <si>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</si>
  <si>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</si>
  <si>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</si>
  <si>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</si>
  <si>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</si>
  <si>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</si>
  <si>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</si>
  <si>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</si>
  <si>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</si>
  <si>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</si>
  <si>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</si>
  <si>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</si>
  <si>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</si>
  <si>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</si>
  <si>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</si>
  <si>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</si>
  <si>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</si>
  <si>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</si>
  <si>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</si>
  <si>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</si>
  <si>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</si>
  <si>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</si>
  <si>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</si>
  <si>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</si>
  <si>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</si>
  <si>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</si>
  <si>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</si>
  <si>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</si>
  <si>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</si>
  <si>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</si>
  <si>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</si>
  <si>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</si>
  <si>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</si>
  <si>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</si>
  <si>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</si>
  <si>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</si>
  <si>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</si>
  <si>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</si>
  <si>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</si>
  <si>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</si>
  <si>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</si>
  <si>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</si>
  <si>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</si>
  <si>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</si>
  <si>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</si>
  <si>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</si>
  <si>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</si>
  <si>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</si>
  <si>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</si>
  <si>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</si>
  <si>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</si>
  <si>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</si>
  <si>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</si>
  <si>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</si>
  <si>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</si>
  <si>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</si>
  <si>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</si>
  <si>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</si>
  <si>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</si>
  <si>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</si>
  <si>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</si>
  <si>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</si>
  <si>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</si>
  <si>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</si>
  <si>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</si>
  <si>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</si>
  <si>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</si>
  <si>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</si>
  <si>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</si>
  <si>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</si>
  <si>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</si>
  <si>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</si>
  <si>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</si>
  <si>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</si>
  <si>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</si>
  <si>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</si>
  <si>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</si>
  <si>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</si>
  <si>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</si>
  <si>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</si>
  <si>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</si>
  <si>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</si>
  <si>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</si>
  <si>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</si>
  <si>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</si>
  <si>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</si>
  <si>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</si>
  <si>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</si>
  <si>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</si>
  <si>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</si>
  <si>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</si>
  <si>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</si>
  <si>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</si>
  <si>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</si>
  <si>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</si>
  <si>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</si>
  <si>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</si>
  <si>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</si>
  <si>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</si>
  <si>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</si>
  <si>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</si>
  <si>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</si>
  <si>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</si>
  <si>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</si>
  <si>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</si>
  <si>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</si>
  <si>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</si>
  <si>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</si>
  <si>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</si>
  <si>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</si>
  <si>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</si>
  <si>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</si>
  <si>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</si>
  <si>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</si>
  <si>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</si>
  <si>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</si>
  <si>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</si>
  <si>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</si>
  <si>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</si>
  <si>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</si>
  <si>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</si>
  <si>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</si>
  <si>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</si>
  <si>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</si>
  <si>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</si>
  <si>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</si>
  <si>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</si>
  <si>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</si>
  <si>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</si>
  <si>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</si>
  <si>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</si>
  <si>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</si>
  <si>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</si>
  <si>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</si>
  <si>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</si>
  <si>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</si>
  <si>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</si>
  <si>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</si>
  <si>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</si>
  <si>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</si>
  <si>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</si>
  <si>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</si>
  <si>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</si>
  <si>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</si>
  <si>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</si>
  <si>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</si>
  <si>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</si>
  <si>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</si>
  <si>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</si>
  <si>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</si>
  <si>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</si>
  <si>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</si>
  <si>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</si>
  <si>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</si>
  <si>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</si>
  <si>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</si>
  <si>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</si>
  <si>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</si>
  <si>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</si>
  <si>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</si>
  <si>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</si>
  <si>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</si>
  <si>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</si>
  <si>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</si>
  <si>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</si>
  <si>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</si>
  <si>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</si>
  <si>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</si>
  <si>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</si>
  <si>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</si>
  <si>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</si>
  <si>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</si>
  <si>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</si>
  <si>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</si>
  <si>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</si>
  <si>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</si>
  <si>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</si>
  <si>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</si>
  <si>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</si>
  <si>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</si>
  <si>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</si>
  <si>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</si>
  <si>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</si>
  <si>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</si>
  <si>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</si>
  <si>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</si>
  <si>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</si>
  <si>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</si>
  <si>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</si>
  <si>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</si>
  <si>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</si>
  <si>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</si>
  <si>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</si>
  <si>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</si>
  <si>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</si>
  <si>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</si>
  <si>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</si>
  <si>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</si>
  <si>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</si>
  <si>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</si>
  <si>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</si>
  <si>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</si>
  <si>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</si>
  <si>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</si>
  <si>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</si>
  <si>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</si>
  <si>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</si>
  <si>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</si>
  <si>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</si>
  <si>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</si>
  <si>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</si>
  <si>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</si>
  <si>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</si>
  <si>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</si>
  <si>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</si>
  <si>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</si>
  <si>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</si>
  <si>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</si>
  <si>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</si>
  <si>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</si>
  <si>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</si>
  <si>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</si>
  <si>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</si>
  <si>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</si>
  <si>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</si>
  <si>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</si>
  <si>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</si>
  <si>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</si>
  <si>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</si>
  <si>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</si>
  <si>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</si>
  <si>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</si>
  <si>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</si>
  <si>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</si>
  <si>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</si>
  <si>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</si>
  <si>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</si>
  <si>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</si>
  <si>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</si>
  <si>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</si>
  <si>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</si>
  <si>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</si>
  <si>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</si>
  <si>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</si>
  <si>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</si>
  <si>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</si>
  <si>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</si>
  <si>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</si>
  <si>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</si>
  <si>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</si>
  <si>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</si>
  <si>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</si>
  <si>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</si>
  <si>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</si>
  <si>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</si>
  <si>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</si>
  <si>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</si>
  <si>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</si>
  <si>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</si>
  <si>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</si>
  <si>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</si>
  <si>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</si>
  <si>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</si>
  <si>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</si>
  <si>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</si>
  <si>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</si>
  <si>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</si>
  <si>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</si>
  <si>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</si>
  <si>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</si>
  <si>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</si>
  <si>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</si>
  <si>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</si>
  <si>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</si>
  <si>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</si>
  <si>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</si>
  <si>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</si>
  <si>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</si>
  <si>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</si>
  <si>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</si>
  <si>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</si>
  <si>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</si>
  <si>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</si>
  <si>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</si>
  <si>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</si>
  <si>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</si>
  <si>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</si>
  <si>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</si>
  <si>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</si>
  <si>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</si>
  <si>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</si>
  <si>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</si>
  <si>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</si>
  <si>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</si>
  <si>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</si>
  <si>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</si>
  <si>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</si>
  <si>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</si>
  <si>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</si>
  <si>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</si>
  <si>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</si>
  <si>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</si>
  <si>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</si>
  <si>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</si>
  <si>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</si>
  <si>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</si>
  <si>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</si>
  <si>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</si>
  <si>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</si>
  <si>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</si>
  <si>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</si>
  <si>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</si>
  <si>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</si>
  <si>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</si>
  <si>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</si>
  <si>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</si>
  <si>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</si>
  <si>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</si>
  <si>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</si>
  <si>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</si>
  <si>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</si>
  <si>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</si>
  <si>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</si>
  <si>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</si>
  <si>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</si>
  <si>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</si>
  <si>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</si>
  <si>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</si>
  <si>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</si>
  <si>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</si>
  <si>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</si>
  <si>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</si>
  <si>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</si>
  <si>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</si>
  <si>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</si>
  <si>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</si>
  <si>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</si>
  <si>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</si>
  <si>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</si>
  <si>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</si>
  <si>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</si>
  <si>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</si>
  <si>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</si>
  <si>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</si>
  <si>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</si>
  <si>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</si>
  <si>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</si>
  <si>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</si>
  <si>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</si>
  <si>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</si>
  <si>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</si>
  <si>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</si>
  <si>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</si>
  <si>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</si>
  <si>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</si>
  <si>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</si>
  <si>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</si>
  <si>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</si>
  <si>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</si>
  <si>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</si>
  <si>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</si>
  <si>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</si>
  <si>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</si>
  <si>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</si>
  <si>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</si>
  <si>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</si>
  <si>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</si>
  <si>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</si>
  <si>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</si>
  <si>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</si>
  <si>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</si>
  <si>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</si>
  <si>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</si>
  <si>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</si>
  <si>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</si>
  <si>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</si>
  <si>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</si>
  <si>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</si>
  <si>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</si>
  <si>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</si>
  <si>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</si>
  <si>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</si>
  <si>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</si>
  <si>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</si>
  <si>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</si>
  <si>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</si>
  <si>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</si>
  <si>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</si>
  <si>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</si>
  <si>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</si>
  <si>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</si>
  <si>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</si>
  <si>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</si>
  <si>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</si>
  <si>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</si>
  <si>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</si>
  <si>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</si>
  <si>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</si>
  <si>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</si>
  <si>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</si>
  <si>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</si>
  <si>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</si>
  <si>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</si>
  <si>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</si>
  <si>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</si>
  <si>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</si>
  <si>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</si>
  <si>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</si>
  <si>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</si>
  <si>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</si>
  <si>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</si>
  <si>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</si>
  <si>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</si>
  <si>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</si>
  <si>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</si>
  <si>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</si>
  <si>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</si>
  <si>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</si>
  <si>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</si>
  <si>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</si>
  <si>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</si>
  <si>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</si>
  <si>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</si>
  <si>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</si>
  <si>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</si>
  <si>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</si>
  <si>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</si>
  <si>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</si>
  <si>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</si>
  <si>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</si>
  <si>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</si>
  <si>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</si>
  <si>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</si>
  <si>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</si>
  <si>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</si>
  <si>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</si>
  <si>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</si>
  <si>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</si>
  <si>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</si>
  <si>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</si>
  <si>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</si>
  <si>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</si>
  <si>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</si>
  <si>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</si>
  <si>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</si>
  <si>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</si>
  <si>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</si>
  <si>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</si>
  <si>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</si>
  <si>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</si>
  <si>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</si>
  <si>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</si>
  <si>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</si>
  <si>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</si>
  <si>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</si>
  <si>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</si>
  <si>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</si>
  <si>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</si>
  <si>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</si>
  <si>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</si>
  <si>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</si>
  <si>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</si>
  <si>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</si>
  <si>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</si>
  <si>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</si>
  <si>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</si>
  <si>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</si>
  <si>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</si>
  <si>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</si>
  <si>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</si>
  <si>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</si>
  <si>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</si>
  <si>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</si>
  <si>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</si>
  <si>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</si>
  <si>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</si>
  <si>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</si>
  <si>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</si>
  <si>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</si>
  <si>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</si>
  <si>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</si>
  <si>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</si>
  <si>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</si>
  <si>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</si>
  <si>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</si>
  <si>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</si>
  <si>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</si>
  <si>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</si>
  <si>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</si>
  <si>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</si>
  <si>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</si>
  <si>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</si>
  <si>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</si>
  <si>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</si>
  <si>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</si>
  <si>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</si>
  <si>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</si>
  <si>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</si>
  <si>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</si>
  <si>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</si>
  <si>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</si>
  <si>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</si>
  <si>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</si>
  <si>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</si>
  <si>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</si>
  <si>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</si>
  <si>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</si>
  <si>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</si>
  <si>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</si>
  <si>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</si>
  <si>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</si>
  <si>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</si>
  <si>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</si>
  <si>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</si>
  <si>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</si>
  <si>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</si>
  <si>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</si>
  <si>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</si>
  <si>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</si>
  <si>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</si>
  <si>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</si>
  <si>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</si>
  <si>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</si>
  <si>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</si>
  <si>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</si>
  <si>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</si>
  <si>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</si>
  <si>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</si>
  <si>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</si>
  <si>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</si>
  <si>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</si>
  <si>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</si>
  <si>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</si>
  <si>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</si>
  <si>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</si>
  <si>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</si>
  <si>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</si>
  <si>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</si>
  <si>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</si>
  <si>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</si>
  <si>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</si>
  <si>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</si>
  <si>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</si>
  <si>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</si>
  <si>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</si>
  <si>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</si>
  <si>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</si>
  <si>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</si>
  <si>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</si>
  <si>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</si>
  <si>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</si>
  <si>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</si>
  <si>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</si>
  <si>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</si>
  <si>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</si>
  <si>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</si>
  <si>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</si>
  <si>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</si>
  <si>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</si>
  <si>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</si>
  <si>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</si>
  <si>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</si>
  <si>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</si>
  <si>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</si>
  <si>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</si>
  <si>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</si>
  <si>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</si>
  <si>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</si>
  <si>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</si>
  <si>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</si>
  <si>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</si>
  <si>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</si>
  <si>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</si>
  <si>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</si>
  <si>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</si>
  <si>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</si>
  <si>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</si>
  <si>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</si>
  <si>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</si>
  <si>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</si>
  <si>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</si>
  <si>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</si>
  <si>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</si>
  <si>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</si>
  <si>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</si>
  <si>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</si>
  <si>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</si>
  <si>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</si>
  <si>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</si>
  <si>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</si>
  <si>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</si>
  <si>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</si>
  <si>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</si>
  <si>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</si>
  <si>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</si>
  <si>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</si>
  <si>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</si>
  <si>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</si>
  <si>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</si>
  <si>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</si>
  <si>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</si>
  <si>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</si>
  <si>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</si>
  <si>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</si>
  <si>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</si>
  <si>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</si>
  <si>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</si>
  <si>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</si>
  <si>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</si>
  <si>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</si>
  <si>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</si>
  <si>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</si>
  <si>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</si>
  <si>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</si>
  <si>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</si>
  <si>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</si>
  <si>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</si>
  <si>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</si>
  <si>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</si>
  <si>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</si>
  <si>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</si>
  <si>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</si>
  <si>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</si>
  <si>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</si>
  <si>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</si>
  <si>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</si>
  <si>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</si>
  <si>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</si>
  <si>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</si>
  <si>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</si>
  <si>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</si>
  <si>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</si>
  <si>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</si>
  <si>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</si>
  <si>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</si>
  <si>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</si>
  <si>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</si>
  <si>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</si>
  <si>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</si>
  <si>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</si>
  <si>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</si>
  <si>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</si>
  <si>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</si>
  <si>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</si>
  <si>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</si>
  <si>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</si>
  <si>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</si>
  <si>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</si>
  <si>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</si>
  <si>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</si>
  <si>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</si>
  <si>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</si>
  <si>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</si>
  <si>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</si>
  <si>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</si>
  <si>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</si>
  <si>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</si>
  <si>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</si>
  <si>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</si>
  <si>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</si>
  <si>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</si>
  <si>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</si>
  <si>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</si>
  <si>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</si>
  <si>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</si>
  <si>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</si>
  <si>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</si>
  <si>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</si>
  <si>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</si>
  <si>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</si>
  <si>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</si>
  <si>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</si>
  <si>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</si>
  <si>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</si>
  <si>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</si>
  <si>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</si>
  <si>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</si>
  <si>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</si>
  <si>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</si>
  <si>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</si>
  <si>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</si>
  <si>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</si>
  <si>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</si>
  <si>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</si>
  <si>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</si>
  <si>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</si>
  <si>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</si>
  <si>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</si>
  <si>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</si>
  <si>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</si>
  <si>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</si>
  <si>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</si>
  <si>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</si>
  <si>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</si>
  <si>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</si>
  <si>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</si>
  <si>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</si>
  <si>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</si>
  <si>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</si>
  <si>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</si>
  <si>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</si>
  <si>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</si>
  <si>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</si>
  <si>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</si>
  <si>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</si>
  <si>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</si>
  <si>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</si>
  <si>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</si>
  <si>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</si>
  <si>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</si>
  <si>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</si>
  <si>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</si>
  <si>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</si>
  <si>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</si>
  <si>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</si>
  <si>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</si>
  <si>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</si>
  <si>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</si>
  <si>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</si>
  <si>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</si>
  <si>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</si>
  <si>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</si>
  <si>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</si>
  <si>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</si>
  <si>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</si>
  <si>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</si>
  <si>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</si>
  <si>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</si>
  <si>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</si>
  <si>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</si>
  <si>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</si>
  <si>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</si>
  <si>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</si>
  <si>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</si>
  <si>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</si>
  <si>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</si>
  <si>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</si>
  <si>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</si>
  <si>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</si>
  <si>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</si>
  <si>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</si>
  <si>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</si>
  <si>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</si>
  <si>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</si>
  <si>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</si>
  <si>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</si>
  <si>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</si>
  <si>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</si>
  <si>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</si>
  <si>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</si>
  <si>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</si>
  <si>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</si>
  <si>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</si>
  <si>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</si>
  <si>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</si>
  <si>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</si>
  <si>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</si>
  <si>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</si>
  <si>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</si>
  <si>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</si>
  <si>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</si>
  <si>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</si>
  <si>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</si>
  <si>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</si>
  <si>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</si>
  <si>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</si>
  <si>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</si>
  <si>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</si>
  <si>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</si>
  <si>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</si>
  <si>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</si>
  <si>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</si>
  <si>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</si>
  <si>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</si>
  <si>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</si>
  <si>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</si>
  <si>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</si>
  <si>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</si>
  <si>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</si>
  <si>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</si>
  <si>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</si>
  <si>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</si>
  <si>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</si>
  <si>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</si>
  <si>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</si>
  <si>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</si>
  <si>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</si>
  <si>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</si>
  <si>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</si>
  <si>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</si>
  <si>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</si>
  <si>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</si>
  <si>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</si>
  <si>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</si>
  <si>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</si>
  <si>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</si>
  <si>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</si>
  <si>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</si>
  <si>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</si>
  <si>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</si>
  <si>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</si>
  <si>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</si>
  <si>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</si>
  <si>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</si>
  <si>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</si>
  <si>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</si>
  <si>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</si>
  <si>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</si>
  <si>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</si>
  <si>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</si>
  <si>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</si>
  <si>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</si>
  <si>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</si>
  <si>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</si>
  <si>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</si>
  <si>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</si>
  <si>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</si>
  <si>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</si>
  <si>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</si>
  <si>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</si>
  <si>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</si>
  <si>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</si>
  <si>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</si>
  <si>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</si>
  <si>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</si>
  <si>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</si>
  <si>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</si>
  <si>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</si>
  <si>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</si>
  <si>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</si>
  <si>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</si>
  <si>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</si>
  <si>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</si>
  <si>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</si>
  <si>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</si>
  <si>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</si>
  <si>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</si>
  <si>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</si>
  <si>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</si>
  <si>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</si>
  <si>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</si>
  <si>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</si>
  <si>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</si>
  <si>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</si>
  <si>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</si>
  <si>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</si>
  <si>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</si>
  <si>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</si>
  <si>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</si>
  <si>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</si>
  <si>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</si>
  <si>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</si>
  <si>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</si>
  <si>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</si>
  <si>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</si>
  <si>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</si>
  <si>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</si>
  <si>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</si>
  <si>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</si>
  <si>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</si>
  <si>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</si>
  <si>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</si>
  <si>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</si>
  <si>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</si>
  <si>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</si>
  <si>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</si>
  <si>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</si>
  <si>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</si>
  <si>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</si>
  <si>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</si>
  <si>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</si>
  <si>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</si>
  <si>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</si>
  <si>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</si>
  <si>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</si>
  <si>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</si>
  <si>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</si>
  <si>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</si>
  <si>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</si>
  <si>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</si>
  <si>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</si>
  <si>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</si>
  <si>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</si>
  <si>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</si>
  <si>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</si>
  <si>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</si>
  <si>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</si>
  <si>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</si>
  <si>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</si>
  <si>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</si>
  <si>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</si>
  <si>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</si>
  <si>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</si>
  <si>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</si>
  <si>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</si>
  <si>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</si>
  <si>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</si>
  <si>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</si>
  <si>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</si>
  <si>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</si>
  <si>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</si>
  <si>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</si>
  <si>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</si>
  <si>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</si>
  <si>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</si>
  <si>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</si>
  <si>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</si>
  <si>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</si>
  <si>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</si>
  <si>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</si>
  <si>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</si>
  <si>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</si>
  <si>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</si>
  <si>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</si>
  <si>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</si>
  <si>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</si>
  <si>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</si>
  <si>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</si>
  <si>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</si>
  <si>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</si>
  <si>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</si>
  <si>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</si>
  <si>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</si>
  <si>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</si>
  <si>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</si>
  <si>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</si>
  <si>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</si>
  <si>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</si>
  <si>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</si>
  <si>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</si>
  <si>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</si>
  <si>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</si>
  <si>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</si>
  <si>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</si>
  <si>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</si>
  <si>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</si>
  <si>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</si>
  <si>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</si>
  <si>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</si>
  <si>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</si>
  <si>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</si>
  <si>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</si>
  <si>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</si>
  <si>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</si>
  <si>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</si>
  <si>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</si>
  <si>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</si>
  <si>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</si>
  <si>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</si>
  <si>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</si>
  <si>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</si>
  <si>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</si>
  <si>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</si>
  <si>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</si>
  <si>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</si>
  <si>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</si>
  <si>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</si>
  <si>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</si>
  <si>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</si>
  <si>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</si>
  <si>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</si>
  <si>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</si>
  <si>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</si>
  <si>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</si>
  <si>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</si>
  <si>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</si>
  <si>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</si>
  <si>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</si>
  <si>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</si>
  <si>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</si>
  <si>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</si>
  <si>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</si>
  <si>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</si>
  <si>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</si>
  <si>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</si>
  <si>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</si>
  <si>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</si>
  <si>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</si>
  <si>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</si>
  <si>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</si>
  <si>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</si>
  <si>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</si>
  <si>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</si>
  <si>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</si>
  <si>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</si>
  <si>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</si>
  <si>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</si>
  <si>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</si>
  <si>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</si>
  <si>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</si>
  <si>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</si>
  <si>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</si>
  <si>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</si>
  <si>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</si>
  <si>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</si>
  <si>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</si>
  <si>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</si>
  <si>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</si>
  <si>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</si>
  <si>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</si>
  <si>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</si>
  <si>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</si>
  <si>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</si>
  <si>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</si>
  <si>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</si>
  <si>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</si>
  <si>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</si>
  <si>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</si>
  <si>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</si>
  <si>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</si>
  <si>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</si>
  <si>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</si>
  <si>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</si>
  <si>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</si>
  <si>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</si>
  <si>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</si>
  <si>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</si>
  <si>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</si>
  <si>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</si>
  <si>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</si>
  <si>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</si>
  <si>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</si>
  <si>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</si>
  <si>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</si>
  <si>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</si>
  <si>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</si>
  <si>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</si>
  <si>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</si>
  <si>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</si>
  <si>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</si>
  <si>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</si>
  <si>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</si>
  <si>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</si>
  <si>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</si>
  <si>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</si>
  <si>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</si>
  <si>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</si>
  <si>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</si>
  <si>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</si>
  <si>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</si>
  <si>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</si>
  <si>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</si>
  <si>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</si>
  <si>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</si>
  <si>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</si>
  <si>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</si>
  <si>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</si>
  <si>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</si>
  <si>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</si>
  <si>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</si>
  <si>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</si>
  <si>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</si>
  <si>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</si>
  <si>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</si>
  <si>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</si>
  <si>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</si>
  <si>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</si>
  <si>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</si>
  <si>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</si>
  <si>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</si>
  <si>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</si>
  <si>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</si>
  <si>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</si>
  <si>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</si>
  <si>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</si>
  <si>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</si>
  <si>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</si>
  <si>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</si>
  <si>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</si>
  <si>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</si>
  <si>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</si>
  <si>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</si>
  <si>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</si>
  <si>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</si>
  <si>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</si>
  <si>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</si>
  <si>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</si>
  <si>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</si>
  <si>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</si>
  <si>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</si>
  <si>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</si>
  <si>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</si>
  <si>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</si>
  <si>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</si>
  <si>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</si>
  <si>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</si>
  <si>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</si>
  <si>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</si>
  <si>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</si>
  <si>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</si>
  <si>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</si>
  <si>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</si>
  <si>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</si>
  <si>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</si>
  <si>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</si>
  <si>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</si>
  <si>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</si>
  <si>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</si>
  <si>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</si>
  <si>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</si>
  <si>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</si>
  <si>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</si>
  <si>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</si>
  <si>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</si>
  <si>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</si>
  <si>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</si>
  <si>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</si>
  <si>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</si>
  <si>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</si>
  <si>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</si>
  <si>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</si>
  <si>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</si>
  <si>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</si>
  <si>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</si>
  <si>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</si>
  <si>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</si>
  <si>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</si>
  <si>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</si>
  <si>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</si>
  <si>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</si>
  <si>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</si>
  <si>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</si>
  <si>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</si>
  <si>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</si>
  <si>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</si>
  <si>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</si>
  <si>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</si>
  <si>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</si>
  <si>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</si>
  <si>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</si>
  <si>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</si>
  <si>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</si>
  <si>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</si>
  <si>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</si>
  <si>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</si>
  <si>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</si>
  <si>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</si>
  <si>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</si>
  <si>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</si>
  <si>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</si>
  <si>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</si>
  <si>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</si>
  <si>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</si>
  <si>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</si>
  <si>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</si>
  <si>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</si>
  <si>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</si>
  <si>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</si>
  <si>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</si>
  <si>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</si>
  <si>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</si>
  <si>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</si>
  <si>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</si>
  <si>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</si>
  <si>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</si>
  <si>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</si>
  <si>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</si>
  <si>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</si>
  <si>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</si>
  <si>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</si>
  <si>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</si>
  <si>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</si>
  <si>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</si>
  <si>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</si>
  <si>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</si>
  <si>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</si>
  <si>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</si>
  <si>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</si>
  <si>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</si>
  <si>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</si>
  <si>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</si>
  <si>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</si>
  <si>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</si>
  <si>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</si>
  <si>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</si>
  <si>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</si>
  <si>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</si>
  <si>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</si>
  <si>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</si>
  <si>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</si>
  <si>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</si>
  <si>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</si>
  <si>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</si>
  <si>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</si>
  <si>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</si>
  <si>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</si>
  <si>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</si>
  <si>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</si>
  <si>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</si>
  <si>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</si>
  <si>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</si>
  <si>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</si>
  <si>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</si>
  <si>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</si>
  <si>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</si>
  <si>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</si>
  <si>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</si>
  <si>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</si>
  <si>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</si>
  <si>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</si>
  <si>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</si>
  <si>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</si>
  <si>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</si>
  <si>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</si>
  <si>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</si>
  <si>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</si>
  <si>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</si>
  <si>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</si>
  <si>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</si>
  <si>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</si>
  <si>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</si>
  <si>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</si>
  <si>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</si>
  <si>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</si>
  <si>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</si>
  <si>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</si>
  <si>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</si>
  <si>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</si>
  <si>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</si>
  <si>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</si>
  <si>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</si>
  <si>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</si>
  <si>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</si>
  <si>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</si>
  <si>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</si>
  <si>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</si>
  <si>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</si>
  <si>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</si>
  <si>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</si>
  <si>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</si>
  <si>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</si>
  <si>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</si>
  <si>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</si>
  <si>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</si>
  <si>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</si>
  <si>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</si>
  <si>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</si>
  <si>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</si>
  <si>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</si>
  <si>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</si>
  <si>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</si>
  <si>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</si>
  <si>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</si>
  <si>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</si>
  <si>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</si>
  <si>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</si>
  <si>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</si>
  <si>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</si>
  <si>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</si>
  <si>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</si>
  <si>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</si>
  <si>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</si>
  <si>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</si>
  <si>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</si>
  <si>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</si>
  <si>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</si>
  <si>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</si>
  <si>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</si>
  <si>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</si>
  <si>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</si>
  <si>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</si>
  <si>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</si>
  <si>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</si>
  <si>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</si>
  <si>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</si>
  <si>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</si>
  <si>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</si>
  <si>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</si>
  <si>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</si>
  <si>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</si>
  <si>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</si>
  <si>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</si>
  <si>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</si>
  <si>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</si>
  <si>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</si>
  <si>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</si>
  <si>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</si>
  <si>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</si>
  <si>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</si>
  <si>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</si>
  <si>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</si>
  <si>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</si>
  <si>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</si>
  <si>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</si>
  <si>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</si>
  <si>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</si>
  <si>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</si>
  <si>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</si>
  <si>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</si>
  <si>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</si>
  <si>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</si>
  <si>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</si>
  <si>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</si>
  <si>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</si>
  <si>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</si>
  <si>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</si>
  <si>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</si>
  <si>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</si>
  <si>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</si>
  <si>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</si>
  <si>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</si>
  <si>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</si>
  <si>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</si>
  <si>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</si>
  <si>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</si>
  <si>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</si>
  <si>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</si>
  <si>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</si>
  <si>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</si>
  <si>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</si>
  <si>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</si>
  <si>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</si>
  <si>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</si>
  <si>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</si>
  <si>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</si>
  <si>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</si>
  <si>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</si>
  <si>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</si>
  <si>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</si>
  <si>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</si>
  <si>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</si>
  <si>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</si>
  <si>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</si>
  <si>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</si>
  <si>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</si>
  <si>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</si>
  <si>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</si>
  <si>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</si>
  <si>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</si>
  <si>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</si>
  <si>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</si>
  <si>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</si>
  <si>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</si>
  <si>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</si>
  <si>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</si>
  <si>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</si>
  <si>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</si>
  <si>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</si>
  <si>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</si>
  <si>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</si>
  <si>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</si>
  <si>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</si>
  <si>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</si>
  <si>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</si>
  <si>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</si>
  <si>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</si>
  <si>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</si>
  <si>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</si>
  <si>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</si>
  <si>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</si>
  <si>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</si>
  <si>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</si>
  <si>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</si>
  <si>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</si>
  <si>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</si>
  <si>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</si>
  <si>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</si>
  <si>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</si>
  <si>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</si>
  <si>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</si>
  <si>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</si>
  <si>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</si>
  <si>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</si>
  <si>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</si>
  <si>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</si>
  <si>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</si>
  <si>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</si>
  <si>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</si>
  <si>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</si>
  <si>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</si>
  <si>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</si>
  <si>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</si>
  <si>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</si>
  <si>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</si>
  <si>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</si>
  <si>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</si>
  <si>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</si>
  <si>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</si>
  <si>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</si>
  <si>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</si>
  <si>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</si>
  <si>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</si>
  <si>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</si>
  <si>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</si>
  <si>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</si>
  <si>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</si>
  <si>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</si>
  <si>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</si>
  <si>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</si>
  <si>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</si>
  <si>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</si>
  <si>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</si>
  <si>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</si>
  <si>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</si>
  <si>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</si>
  <si>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</si>
  <si>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</si>
  <si>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</si>
  <si>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</si>
  <si>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</si>
  <si>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</si>
  <si>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</si>
  <si>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</si>
  <si>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</si>
  <si>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</si>
  <si>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</si>
  <si>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</si>
  <si>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</si>
  <si>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</si>
  <si>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</si>
  <si>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</si>
  <si>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</si>
  <si>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</si>
  <si>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</si>
  <si>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</si>
  <si>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</si>
  <si>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</si>
  <si>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</si>
  <si>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</si>
  <si>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</si>
  <si>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</si>
  <si>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</si>
  <si>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</si>
  <si>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</si>
  <si>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</si>
  <si>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</si>
  <si>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</si>
  <si>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</si>
  <si>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</si>
  <si>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</si>
  <si>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</si>
  <si>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</si>
  <si>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</si>
  <si>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</si>
  <si>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</si>
  <si>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</si>
  <si>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</si>
  <si>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</si>
  <si>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</si>
  <si>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</si>
  <si>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</si>
  <si>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</si>
  <si>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</si>
  <si>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</si>
  <si>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</si>
  <si>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</si>
  <si>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</si>
  <si>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</si>
  <si>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</si>
  <si>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</si>
  <si>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</si>
  <si>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</si>
  <si>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</si>
  <si>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</si>
  <si>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</si>
  <si>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</si>
  <si>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</si>
  <si>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</si>
  <si>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</si>
  <si>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</si>
  <si>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</si>
  <si>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</si>
  <si>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</si>
  <si>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</si>
  <si>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</si>
  <si>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</si>
  <si>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</si>
  <si>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</si>
  <si>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</si>
  <si>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</si>
  <si>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</si>
  <si>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</si>
  <si>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</si>
  <si>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</si>
  <si>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</si>
  <si>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</si>
  <si>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</si>
  <si>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</si>
  <si>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</si>
  <si>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</si>
  <si>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</si>
  <si>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</si>
  <si>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</si>
  <si>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</si>
  <si>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</si>
  <si>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</si>
  <si>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</si>
  <si>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</si>
  <si>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</si>
  <si>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</si>
  <si>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</si>
  <si>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</si>
  <si>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</si>
  <si>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</si>
  <si>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</si>
  <si>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</si>
  <si>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</si>
  <si>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</si>
  <si>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</si>
  <si>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</si>
  <si>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</si>
  <si>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</si>
  <si>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</si>
  <si>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</si>
  <si>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</si>
  <si>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</si>
  <si>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</si>
  <si>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</si>
  <si>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</si>
  <si>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</si>
  <si>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</si>
  <si>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</si>
  <si>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</si>
  <si>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</si>
  <si>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</si>
  <si>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</si>
  <si>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</si>
  <si>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</si>
  <si>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</si>
  <si>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</si>
  <si>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</si>
  <si>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</si>
  <si>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</si>
  <si>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</si>
  <si>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</si>
  <si>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</si>
  <si>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</si>
  <si>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</si>
  <si>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</si>
  <si>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</si>
  <si>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</si>
  <si>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</si>
  <si>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</si>
  <si>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</si>
  <si>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</si>
  <si>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</si>
  <si>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</si>
  <si>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</si>
  <si>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</si>
  <si>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</si>
  <si>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</si>
  <si>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</si>
  <si>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</si>
  <si>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</si>
  <si>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</si>
  <si>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</si>
  <si>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</si>
  <si>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</si>
  <si>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</si>
  <si>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</si>
  <si>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</si>
  <si>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</si>
  <si>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</si>
  <si>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</si>
  <si>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</si>
  <si>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</si>
  <si>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</si>
  <si>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</si>
  <si>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</si>
  <si>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</si>
  <si>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</si>
  <si>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</si>
  <si>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</si>
  <si>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</si>
  <si>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</si>
  <si>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</si>
  <si>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</si>
  <si>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</si>
  <si>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</si>
  <si>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</si>
  <si>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</si>
  <si>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</si>
  <si>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</si>
  <si>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</si>
  <si>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</si>
  <si>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</si>
  <si>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</si>
  <si>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</si>
  <si>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</si>
  <si>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</si>
  <si>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</si>
  <si>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</si>
  <si>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</si>
  <si>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</si>
  <si>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</si>
  <si>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</si>
  <si>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</si>
  <si>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</si>
  <si>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</si>
  <si>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</si>
  <si>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</si>
  <si>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</si>
  <si>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</si>
  <si>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</si>
  <si>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</si>
  <si>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</si>
  <si>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</si>
  <si>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</si>
  <si>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</si>
  <si>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</si>
  <si>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</si>
  <si>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</si>
  <si>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</si>
  <si>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</si>
  <si>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</si>
  <si>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</si>
  <si>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</si>
  <si>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</si>
  <si>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</si>
  <si>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</si>
  <si>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</si>
  <si>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</si>
  <si>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</si>
  <si>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</si>
  <si>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</si>
  <si>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</si>
  <si>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</si>
  <si>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</si>
  <si>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</si>
  <si>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</si>
  <si>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</si>
  <si>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</si>
  <si>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</si>
  <si>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</si>
  <si>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</si>
  <si>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</si>
  <si>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</si>
  <si>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</si>
  <si>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</si>
  <si>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</si>
  <si>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</si>
  <si>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</si>
  <si>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</si>
  <si>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</si>
  <si>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</si>
  <si>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</si>
  <si>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</si>
  <si>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</si>
  <si>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</si>
  <si>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</si>
  <si>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</si>
  <si>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</si>
  <si>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</si>
  <si>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</si>
  <si>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</si>
  <si>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</si>
  <si>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</si>
  <si>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</si>
  <si>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</si>
  <si>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</si>
  <si>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</si>
  <si>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</si>
  <si>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</si>
  <si>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</si>
  <si>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</si>
  <si>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</si>
  <si>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</si>
  <si>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</si>
  <si>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</si>
  <si>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</si>
  <si>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</si>
  <si>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</si>
  <si>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</si>
  <si>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</si>
  <si>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</si>
  <si>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</si>
  <si>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</si>
  <si>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</si>
  <si>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</si>
  <si>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</si>
  <si>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</si>
  <si>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</si>
  <si>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</si>
  <si>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</si>
  <si>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</si>
  <si>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</si>
  <si>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</si>
  <si>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</si>
  <si>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</si>
  <si>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</si>
  <si>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</si>
  <si>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</si>
  <si>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</si>
  <si>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</si>
  <si>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</si>
  <si>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</si>
  <si>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</si>
  <si>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</si>
  <si>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</si>
  <si>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</si>
  <si>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</si>
  <si>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</si>
  <si>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</si>
  <si>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</si>
  <si>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</si>
  <si>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</si>
  <si>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</si>
  <si>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</si>
  <si>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</si>
  <si>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</si>
  <si>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</si>
  <si>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</si>
  <si>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</si>
  <si>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</si>
  <si>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</si>
  <si>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</si>
  <si>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</si>
  <si>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</si>
  <si>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</si>
  <si>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</si>
  <si>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</si>
  <si>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</si>
  <si>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</si>
  <si>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</si>
  <si>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</si>
  <si>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</si>
  <si>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</si>
  <si>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</si>
  <si>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</si>
  <si>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</si>
  <si>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</si>
  <si>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</si>
  <si>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</si>
  <si>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</si>
  <si>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</si>
  <si>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</si>
  <si>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</si>
  <si>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</si>
  <si>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</si>
  <si>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</si>
  <si>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</si>
  <si>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</si>
  <si>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</si>
  <si>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</si>
  <si>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</si>
  <si>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</si>
  <si>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</si>
  <si>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</si>
  <si>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</si>
  <si>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</si>
  <si>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</si>
  <si>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</si>
  <si>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</si>
  <si>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</si>
  <si>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</si>
  <si>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</si>
  <si>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</si>
  <si>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</si>
  <si>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</si>
  <si>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</si>
  <si>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</si>
  <si>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</si>
  <si>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</si>
  <si>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</si>
  <si>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</si>
  <si>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</si>
  <si>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</si>
  <si>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</si>
  <si>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</si>
  <si>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</si>
  <si>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</si>
  <si>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</si>
  <si>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</si>
  <si>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</si>
  <si>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</si>
  <si>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</si>
  <si>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</si>
  <si>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</si>
  <si>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</si>
  <si>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</si>
  <si>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</si>
  <si>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</si>
  <si>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</si>
  <si>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</si>
  <si>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</si>
  <si>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</si>
  <si>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</si>
  <si>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</si>
  <si>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</si>
  <si>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</si>
  <si>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</si>
  <si>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</si>
  <si>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</si>
  <si>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</si>
  <si>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</si>
  <si>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</si>
  <si>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</si>
  <si>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</si>
  <si>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</si>
  <si>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</si>
  <si>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</si>
  <si>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</si>
  <si>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</si>
  <si>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</si>
  <si>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</si>
  <si>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</si>
  <si>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</si>
  <si>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</si>
  <si>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</si>
  <si>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</si>
  <si>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</si>
  <si>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</si>
  <si>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</si>
  <si>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</si>
  <si>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</si>
  <si>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</si>
  <si>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</si>
  <si>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</si>
  <si>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</si>
  <si>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</si>
  <si>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</si>
  <si>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</si>
  <si>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</si>
  <si>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</si>
  <si>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</si>
  <si>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</si>
  <si>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</si>
  <si>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</si>
  <si>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</si>
  <si>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</si>
  <si>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</si>
  <si>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</si>
  <si>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</si>
  <si>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</si>
  <si>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</si>
  <si>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</si>
  <si>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</si>
  <si>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</si>
  <si>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</si>
  <si>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</si>
  <si>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</si>
  <si>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</si>
  <si>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</si>
  <si>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</si>
  <si>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</si>
  <si>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</si>
  <si>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</si>
  <si>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</si>
  <si>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</si>
  <si>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</si>
  <si>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</si>
  <si>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</si>
  <si>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</si>
  <si>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</si>
  <si>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</si>
  <si>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</si>
  <si>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</si>
  <si>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</si>
  <si>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</si>
  <si>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</si>
  <si>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</si>
  <si>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</si>
  <si>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</si>
  <si>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</si>
  <si>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</si>
  <si>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</si>
  <si>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</si>
  <si>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</si>
  <si>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</si>
  <si>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</si>
  <si>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</si>
  <si>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</si>
  <si>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</si>
  <si>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</si>
  <si>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</si>
  <si>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</si>
  <si>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</si>
  <si>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</si>
  <si>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</si>
  <si>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</si>
  <si>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</si>
  <si>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</si>
  <si>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</si>
  <si>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</si>
  <si>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</si>
  <si>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</si>
  <si>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</si>
  <si>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</si>
  <si>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</si>
  <si>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</si>
  <si>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</si>
  <si>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</si>
  <si>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</si>
  <si>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</si>
  <si>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</si>
  <si>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</si>
  <si>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</si>
  <si>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</si>
  <si>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</si>
  <si>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</si>
  <si>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</si>
  <si>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</si>
  <si>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</si>
  <si>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</si>
  <si>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</si>
  <si>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</si>
  <si>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</si>
  <si>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</si>
  <si>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</si>
  <si>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</si>
  <si>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</si>
  <si>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</si>
  <si>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</si>
  <si>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</si>
  <si>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</si>
  <si>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</si>
  <si>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</si>
  <si>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</si>
  <si>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</si>
  <si>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</si>
  <si>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</si>
  <si>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</si>
  <si>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</si>
  <si>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</si>
  <si>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</si>
  <si>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</si>
  <si>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</si>
  <si>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</si>
  <si>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</si>
  <si>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</si>
  <si>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</si>
  <si>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</si>
  <si>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</si>
  <si>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</si>
  <si>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</si>
  <si>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</si>
  <si>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</si>
  <si>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</si>
  <si>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</si>
  <si>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</si>
  <si>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</si>
  <si>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</si>
  <si>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</si>
  <si>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</si>
  <si>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</si>
  <si>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</si>
  <si>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</si>
  <si>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</si>
  <si>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</si>
  <si>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</si>
  <si>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</si>
  <si>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</si>
  <si>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</si>
  <si>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</si>
  <si>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</si>
  <si>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</si>
  <si>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</si>
  <si>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</si>
  <si>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</si>
  <si>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</si>
  <si>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</si>
  <si>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</si>
  <si>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</si>
  <si>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</si>
  <si>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</si>
  <si>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</si>
  <si>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</si>
  <si>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</si>
  <si>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</si>
  <si>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</si>
  <si>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</si>
  <si>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</si>
  <si>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</si>
  <si>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</si>
  <si>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</si>
  <si>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</si>
  <si>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</si>
  <si>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</si>
  <si>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</si>
  <si>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</si>
  <si>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</si>
  <si>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</si>
  <si>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</si>
  <si>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</si>
  <si>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</si>
  <si>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</si>
  <si>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</si>
  <si>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</si>
  <si>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</si>
  <si>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</si>
  <si>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</si>
  <si>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</si>
  <si>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</si>
  <si>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</si>
  <si>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</si>
  <si>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</si>
  <si>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</si>
  <si>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</si>
  <si>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</si>
  <si>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</si>
  <si>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</si>
  <si>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</si>
  <si>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</si>
  <si>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</si>
  <si>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</si>
  <si>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</si>
  <si>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</si>
  <si>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</si>
  <si>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</si>
  <si>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</si>
  <si>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</si>
  <si>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</si>
  <si>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</si>
  <si>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</si>
  <si>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</si>
  <si>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</si>
  <si>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</si>
  <si>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</si>
  <si>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</si>
  <si>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</si>
  <si>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</si>
  <si>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</si>
  <si>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</si>
  <si>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</si>
  <si>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</si>
  <si>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</si>
  <si>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</si>
  <si>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</si>
  <si>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</si>
  <si>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</si>
  <si>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</si>
  <si>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</si>
  <si>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</si>
  <si>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</si>
  <si>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</si>
  <si>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</si>
  <si>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</si>
  <si>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</si>
  <si>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</si>
  <si>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</si>
  <si>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</si>
  <si>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</si>
  <si>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</si>
  <si>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</si>
  <si>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</si>
  <si>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</si>
  <si>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</si>
  <si>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</si>
  <si>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</si>
  <si>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</si>
  <si>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</si>
  <si>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</si>
  <si>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</si>
  <si>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</si>
  <si>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</si>
  <si>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</si>
  <si>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</si>
  <si>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</si>
  <si>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</si>
  <si>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</si>
  <si>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</si>
  <si>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</si>
  <si>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</si>
  <si>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</si>
  <si>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</si>
  <si>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</si>
  <si>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</si>
  <si>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</si>
  <si>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</si>
  <si>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</si>
  <si>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</si>
  <si>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</si>
  <si>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</si>
  <si>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</si>
  <si>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</si>
  <si>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</si>
  <si>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</si>
  <si>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</si>
  <si>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</si>
  <si>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</si>
  <si>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</si>
  <si>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</si>
  <si>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</si>
  <si>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</si>
  <si>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</si>
  <si>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</si>
  <si>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</si>
  <si>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</si>
  <si>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</si>
  <si>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</si>
  <si>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</si>
  <si>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</si>
  <si>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</si>
  <si>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</si>
  <si>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</si>
  <si>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</si>
  <si>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</si>
  <si>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</si>
  <si>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</si>
  <si>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</si>
  <si>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</si>
  <si>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</si>
  <si>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</si>
  <si>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</si>
  <si>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</si>
  <si>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</si>
  <si>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</si>
  <si>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</si>
  <si>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</si>
  <si>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</si>
  <si>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</si>
  <si>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</si>
  <si>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</si>
  <si>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</si>
  <si>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</si>
  <si>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</si>
  <si>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</si>
  <si>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</si>
  <si>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</si>
  <si>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</si>
  <si>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</si>
  <si>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</si>
  <si>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</si>
  <si>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</si>
  <si>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</si>
  <si>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</si>
  <si>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</si>
  <si>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</si>
  <si>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</si>
  <si>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</si>
  <si>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</si>
  <si>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</si>
  <si>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</si>
  <si>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</si>
  <si>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</si>
  <si>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</si>
  <si>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</si>
  <si>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</si>
  <si>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</si>
  <si>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</si>
  <si>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</si>
  <si>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</si>
  <si>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</si>
  <si>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</si>
  <si>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</si>
  <si>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</si>
  <si>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</si>
  <si>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</si>
  <si>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</si>
  <si>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</si>
  <si>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</si>
  <si>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</si>
  <si>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</si>
  <si>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</si>
  <si>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</si>
  <si>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</si>
  <si>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</si>
  <si>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</si>
  <si>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</si>
  <si>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</si>
  <si>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</si>
  <si>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</si>
  <si>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</si>
  <si>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</si>
  <si>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</si>
  <si>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</si>
  <si>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</si>
  <si>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</si>
  <si>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</si>
  <si>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</si>
  <si>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</si>
  <si>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</si>
  <si>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</si>
  <si>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</si>
  <si>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</si>
  <si>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</si>
  <si>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</si>
  <si>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</si>
  <si>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</si>
  <si>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</si>
  <si>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</si>
  <si>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</si>
  <si>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</si>
  <si>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</si>
  <si>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</si>
  <si>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</si>
  <si>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</si>
  <si>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</si>
  <si>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</si>
  <si>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</si>
  <si>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</si>
  <si>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</si>
  <si>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</si>
  <si>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</si>
  <si>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</si>
  <si>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</si>
  <si>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</si>
  <si>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</si>
  <si>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</si>
  <si>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</si>
  <si>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</si>
  <si>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</si>
  <si>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</si>
  <si>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</si>
  <si>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</si>
  <si>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</si>
  <si>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</si>
  <si>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</si>
  <si>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</si>
  <si>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</si>
  <si>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</si>
  <si>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</si>
  <si>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</si>
  <si>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</si>
  <si>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</si>
  <si>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</si>
  <si>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</si>
  <si>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</si>
  <si>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</si>
  <si>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</si>
  <si>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</si>
  <si>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</si>
  <si>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</si>
  <si>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</si>
  <si>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</si>
  <si>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</si>
  <si>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</si>
  <si>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</si>
  <si>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</si>
  <si>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</si>
  <si>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</si>
  <si>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</si>
  <si>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</si>
  <si>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</si>
  <si>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</si>
  <si>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</si>
  <si>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</si>
  <si>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</si>
  <si>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</si>
  <si>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</si>
  <si>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</si>
  <si>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</si>
  <si>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</si>
  <si>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</si>
  <si>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</si>
  <si>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</si>
  <si>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</si>
  <si>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</si>
  <si>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</si>
  <si>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</si>
  <si>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</si>
  <si>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</si>
  <si>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</si>
  <si>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</si>
  <si>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</si>
  <si>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</si>
  <si>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</si>
  <si>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</si>
  <si>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</si>
  <si>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</si>
  <si>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</si>
  <si>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</si>
  <si>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</si>
  <si>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</si>
  <si>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</si>
  <si>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</si>
  <si>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</si>
  <si>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</si>
  <si>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</si>
  <si>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</si>
  <si>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</si>
  <si>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</si>
  <si>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</si>
  <si>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</si>
  <si>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</si>
  <si>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</si>
  <si>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</si>
  <si>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</si>
  <si>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</si>
  <si>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</si>
  <si>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</si>
  <si>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</si>
  <si>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</si>
  <si>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</si>
  <si>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</si>
  <si>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</si>
  <si>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</si>
  <si>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</si>
  <si>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</si>
  <si>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</si>
  <si>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</si>
  <si>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</si>
  <si>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</si>
  <si>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</si>
  <si>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</si>
  <si>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</si>
  <si>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</si>
  <si>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</si>
  <si>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</si>
  <si>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</si>
  <si>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</si>
  <si>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</si>
  <si>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</si>
  <si>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</si>
  <si>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</si>
  <si>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</si>
  <si>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</si>
  <si>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</si>
  <si>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</si>
  <si>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</si>
  <si>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</si>
  <si>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</si>
  <si>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</si>
  <si>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</si>
  <si>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</si>
  <si>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</si>
  <si>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</si>
  <si>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</si>
  <si>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</si>
  <si>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</si>
  <si>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</si>
  <si>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</si>
  <si>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</si>
  <si>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</si>
  <si>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</si>
  <si>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</si>
  <si>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</si>
  <si>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</si>
  <si>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</si>
  <si>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</si>
  <si>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</si>
  <si>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</si>
  <si>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</si>
  <si>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</si>
  <si>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</si>
  <si>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</si>
  <si>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</si>
  <si>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</si>
  <si>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</si>
  <si>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</si>
  <si>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</si>
  <si>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</si>
  <si>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</si>
  <si>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</si>
  <si>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</si>
  <si>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</si>
  <si>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</si>
  <si>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</si>
  <si>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</si>
  <si>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</si>
  <si>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</si>
  <si>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</si>
  <si>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</si>
  <si>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</si>
  <si>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</si>
  <si>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</si>
  <si>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</si>
  <si>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</si>
  <si>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</si>
  <si>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</si>
  <si>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</si>
  <si>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</si>
  <si>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</si>
  <si>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</si>
  <si>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</si>
  <si>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</si>
  <si>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</si>
  <si>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</si>
  <si>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</si>
  <si>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</si>
  <si>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</si>
  <si>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</si>
  <si>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</si>
  <si>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</si>
  <si>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</si>
  <si>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</si>
  <si>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</si>
  <si>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</si>
  <si>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</si>
  <si>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</si>
  <si>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</si>
  <si>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</si>
  <si>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</si>
  <si>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</si>
  <si>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</si>
  <si>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</si>
  <si>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</si>
  <si>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</si>
  <si>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</si>
  <si>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</si>
  <si>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</si>
  <si>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</si>
  <si>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</si>
  <si>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</si>
  <si>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</si>
  <si>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</si>
  <si>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</si>
  <si>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</si>
  <si>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</si>
  <si>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</si>
  <si>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</si>
  <si>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</si>
  <si>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</si>
  <si>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</si>
  <si>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</si>
  <si>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</si>
  <si>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</si>
  <si>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</si>
  <si>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</si>
  <si>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</si>
  <si>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</si>
  <si>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</si>
  <si>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</si>
  <si>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</si>
  <si>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</si>
  <si>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</si>
  <si>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</si>
  <si>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</si>
  <si>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</si>
  <si>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</si>
  <si>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</si>
  <si>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</si>
  <si>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</si>
  <si>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</si>
  <si>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</si>
  <si>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</si>
  <si>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</si>
  <si>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</si>
  <si>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</si>
  <si>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</si>
  <si>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</si>
  <si>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</si>
  <si>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</si>
  <si>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</si>
  <si>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</si>
  <si>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</si>
  <si>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</si>
  <si>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</si>
  <si>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</si>
  <si>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</si>
  <si>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</si>
  <si>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</si>
  <si>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</si>
  <si>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</si>
  <si>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</si>
  <si>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</si>
  <si>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</si>
  <si>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</si>
  <si>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</si>
  <si>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</si>
  <si>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</si>
  <si>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</si>
  <si>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</si>
  <si>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</si>
  <si>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</si>
  <si>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</si>
  <si>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</si>
  <si>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</si>
  <si>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</si>
  <si>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</si>
  <si>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</si>
  <si>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</si>
  <si>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</si>
  <si>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</si>
  <si>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</si>
  <si>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</si>
  <si>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</si>
  <si>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</si>
  <si>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</si>
  <si>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</si>
  <si>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</si>
  <si>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</si>
  <si>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</si>
  <si>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</si>
  <si>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</si>
  <si>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</si>
  <si>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</si>
  <si>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</si>
  <si>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</si>
  <si>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</si>
  <si>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</si>
  <si>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</si>
  <si>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</si>
  <si>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</si>
  <si>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</si>
  <si>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</si>
  <si>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</si>
  <si>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</si>
  <si>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</si>
  <si>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</si>
  <si>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</si>
  <si>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</si>
  <si>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</si>
  <si>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</si>
  <si>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</si>
  <si>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</si>
  <si>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</si>
  <si>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</si>
  <si>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</si>
  <si>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</si>
  <si>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</si>
  <si>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</si>
  <si>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</si>
  <si>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</si>
  <si>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</si>
  <si>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</si>
  <si>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</si>
  <si>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</si>
  <si>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</si>
  <si>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</si>
  <si>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</si>
  <si>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</si>
  <si>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</si>
  <si>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</si>
  <si>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</si>
  <si>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</si>
  <si>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</si>
  <si>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</si>
  <si>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</si>
  <si>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</si>
  <si>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</si>
  <si>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</si>
  <si>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</si>
  <si>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</si>
  <si>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</si>
  <si>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</si>
  <si>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</si>
  <si>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</si>
  <si>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</si>
  <si>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</si>
  <si>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</si>
  <si>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</si>
  <si>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</si>
  <si>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</si>
  <si>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</si>
  <si>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</si>
  <si>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</si>
  <si>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</si>
  <si>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</si>
  <si>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</si>
  <si>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</si>
  <si>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</si>
  <si>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</si>
  <si>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</si>
  <si>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</si>
  <si>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</si>
  <si>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</si>
  <si>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</si>
  <si>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</si>
  <si>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</si>
  <si>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</si>
  <si>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</si>
  <si>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</si>
  <si>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</si>
  <si>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</si>
  <si>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</si>
  <si>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</si>
  <si>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</si>
  <si>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</si>
  <si>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</si>
  <si>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</si>
  <si>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</si>
  <si>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</si>
  <si>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</si>
  <si>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</si>
  <si>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</si>
  <si>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</si>
  <si>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</si>
  <si>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</si>
  <si>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</si>
  <si>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</si>
  <si>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</si>
  <si>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</si>
  <si>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</si>
  <si>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</si>
  <si>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</si>
  <si>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</si>
  <si>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</si>
  <si>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</si>
  <si>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</si>
  <si>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</si>
  <si>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</si>
  <si>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</si>
  <si>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</si>
  <si>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</si>
  <si>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</si>
  <si>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</si>
  <si>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</si>
  <si>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</si>
  <si>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</si>
  <si>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</si>
  <si>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</si>
  <si>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</si>
  <si>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</si>
  <si>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</si>
  <si>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</si>
  <si>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</si>
  <si>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</si>
  <si>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</si>
  <si>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</si>
  <si>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</si>
  <si>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</si>
  <si>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</si>
  <si>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</si>
  <si>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</si>
  <si>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</si>
  <si>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</si>
  <si>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</si>
  <si>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</si>
  <si>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</si>
  <si>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</si>
  <si>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</si>
  <si>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</si>
  <si>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</si>
  <si>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</si>
  <si>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</si>
  <si>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</si>
  <si>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</si>
  <si>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</si>
  <si>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</si>
  <si>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</si>
  <si>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</si>
  <si>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</si>
  <si>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</si>
  <si>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</si>
  <si>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</si>
  <si>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</si>
  <si>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</si>
  <si>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</si>
  <si>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</si>
  <si>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</si>
  <si>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</si>
  <si>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</si>
  <si>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</si>
  <si>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</si>
  <si>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</si>
  <si>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</si>
  <si>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</si>
  <si>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</si>
  <si>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</si>
  <si>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</si>
  <si>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</si>
  <si>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</si>
  <si>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</si>
  <si>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</si>
  <si>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</si>
  <si>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</si>
  <si>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</si>
  <si>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</si>
  <si>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</si>
  <si>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</si>
  <si>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</si>
  <si>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</si>
  <si>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</si>
  <si>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</si>
  <si>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</si>
  <si>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</si>
  <si>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</si>
  <si>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</si>
  <si>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</si>
  <si>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</si>
  <si>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</si>
  <si>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</si>
  <si>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</si>
  <si>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</si>
  <si>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</si>
  <si>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</si>
  <si>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</si>
  <si>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</si>
  <si>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</si>
  <si>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</si>
  <si>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</si>
  <si>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</si>
  <si>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</si>
  <si>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</si>
  <si>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</si>
  <si>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</si>
  <si>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</si>
  <si>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</si>
  <si>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</si>
  <si>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</si>
  <si>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</si>
  <si>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</si>
  <si>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</si>
  <si>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</si>
  <si>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</si>
  <si>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</si>
  <si>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</si>
  <si>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</si>
  <si>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</si>
  <si>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</si>
  <si>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</si>
  <si>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</si>
  <si>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</si>
  <si>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</si>
  <si>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</si>
  <si>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</si>
  <si>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</si>
  <si>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</si>
  <si>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</si>
  <si>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</si>
  <si>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</si>
  <si>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</si>
  <si>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</si>
  <si>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</si>
  <si>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</si>
  <si>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</si>
  <si>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</si>
  <si>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</si>
  <si>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</si>
  <si>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</si>
  <si>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</si>
  <si>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</si>
  <si>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</si>
  <si>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</si>
  <si>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</si>
  <si>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</si>
  <si>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</si>
  <si>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</si>
  <si>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</si>
  <si>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</si>
  <si>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</si>
  <si>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</si>
  <si>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</si>
  <si>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</si>
  <si>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</si>
  <si>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</si>
  <si>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</si>
  <si>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</si>
  <si>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</si>
  <si>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</si>
  <si>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</si>
  <si>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</si>
  <si>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</si>
  <si>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</si>
  <si>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</si>
  <si>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</si>
  <si>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</si>
  <si>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</si>
  <si>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</si>
  <si>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</si>
  <si>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</si>
  <si>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</si>
  <si>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</si>
  <si>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</si>
  <si>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</si>
  <si>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</si>
  <si>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</si>
  <si>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</si>
  <si>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</si>
  <si>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</si>
  <si>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</si>
  <si>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</si>
  <si>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</si>
  <si>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</si>
  <si>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</si>
  <si>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</si>
  <si>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</si>
  <si>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</si>
  <si>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</si>
  <si>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</si>
  <si>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</si>
  <si>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</si>
  <si>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</si>
  <si>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</si>
  <si>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</si>
  <si>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</si>
  <si>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</si>
  <si>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</si>
  <si>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</si>
  <si>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</si>
  <si>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</si>
  <si>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</si>
  <si>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</si>
  <si>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</si>
  <si>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</si>
  <si>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</si>
  <si>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</si>
  <si>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</si>
  <si>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</si>
  <si>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</si>
  <si>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</si>
  <si>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</si>
  <si>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</si>
  <si>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</si>
  <si>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</si>
  <si>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</si>
  <si>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</si>
  <si>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</si>
  <si>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</si>
  <si>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</si>
  <si>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</si>
  <si>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</si>
  <si>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</si>
  <si>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</si>
  <si>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</si>
  <si>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</si>
  <si>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</si>
  <si>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</si>
  <si>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</si>
  <si>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</si>
  <si>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</si>
  <si>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</si>
  <si>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</si>
  <si>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</si>
  <si>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</si>
  <si>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</si>
  <si>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</si>
  <si>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</si>
  <si>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</si>
  <si>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</si>
  <si>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</si>
  <si>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</si>
  <si>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</si>
  <si>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</si>
  <si>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</si>
  <si>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</si>
  <si>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</si>
  <si>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</si>
  <si>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</si>
  <si>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</si>
  <si>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</si>
  <si>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</si>
  <si>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</si>
  <si>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</si>
  <si>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</si>
  <si>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</si>
  <si>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</si>
  <si>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</si>
  <si>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</si>
  <si>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</si>
  <si>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</si>
  <si>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</si>
  <si>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</si>
  <si>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</si>
  <si>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</si>
  <si>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</si>
  <si>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</si>
  <si>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</si>
  <si>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</si>
  <si>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</si>
  <si>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</si>
  <si>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</si>
  <si>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</si>
  <si>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</si>
  <si>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</si>
  <si>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</si>
  <si>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</si>
  <si>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</si>
  <si>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</si>
  <si>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</si>
  <si>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</si>
  <si>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</si>
  <si>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</si>
  <si>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</si>
  <si>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</si>
  <si>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</si>
  <si>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</si>
  <si>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</si>
  <si>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</si>
  <si>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</si>
  <si>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</si>
  <si>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</si>
  <si>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</si>
  <si>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</si>
  <si>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</si>
  <si>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</si>
  <si>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</si>
  <si>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</si>
  <si>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</si>
  <si>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</si>
  <si>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</si>
  <si>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</si>
  <si>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</si>
  <si>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</si>
  <si>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</si>
  <si>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</si>
  <si>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</si>
  <si>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</si>
  <si>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</si>
  <si>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</si>
  <si>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</si>
  <si>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</si>
  <si>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</si>
  <si>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</si>
  <si>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</si>
  <si>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</si>
  <si>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</si>
  <si>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</si>
  <si>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</si>
  <si>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</si>
  <si>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</si>
  <si>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</si>
  <si>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</si>
  <si>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</si>
  <si>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</si>
  <si>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</si>
  <si>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</si>
  <si>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</si>
  <si>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</si>
  <si>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</si>
  <si>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</si>
  <si>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</si>
  <si>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</si>
  <si>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</si>
  <si>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</si>
  <si>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</si>
  <si>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</si>
  <si>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</si>
  <si>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</si>
  <si>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</si>
  <si>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</si>
  <si>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</si>
  <si>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</si>
  <si>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</si>
  <si>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</si>
  <si>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</si>
  <si>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</si>
  <si>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</si>
  <si>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</si>
  <si>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</si>
  <si>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</si>
  <si>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</si>
  <si>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</si>
  <si>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</si>
  <si>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</si>
  <si>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</si>
  <si>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</si>
  <si>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</si>
  <si>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</si>
  <si>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</si>
  <si>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</si>
  <si>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</si>
  <si>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</si>
  <si>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</si>
  <si>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</si>
  <si>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</si>
  <si>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</si>
  <si>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</si>
  <si>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</si>
  <si>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</si>
  <si>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</si>
  <si>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</si>
  <si>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</si>
  <si>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</si>
  <si>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</si>
  <si>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</si>
  <si>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</si>
  <si>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</si>
  <si>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</si>
  <si>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</si>
  <si>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</si>
  <si>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</si>
  <si>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</si>
  <si>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</si>
  <si>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</si>
  <si>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</si>
  <si>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</si>
  <si>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</si>
  <si>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</si>
  <si>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</si>
  <si>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</si>
  <si>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</si>
  <si>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</si>
  <si>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</si>
  <si>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</si>
  <si>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</si>
  <si>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</si>
  <si>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</si>
  <si>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</si>
  <si>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</si>
  <si>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</si>
  <si>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</si>
  <si>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</si>
  <si>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</si>
  <si>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</si>
  <si>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</si>
  <si>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</si>
  <si>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</si>
  <si>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</si>
  <si>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</si>
  <si>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</si>
  <si>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</si>
  <si>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</si>
  <si>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</si>
  <si>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</si>
  <si>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</si>
  <si>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</si>
  <si>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</si>
  <si>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</si>
  <si>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</si>
  <si>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</si>
  <si>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</si>
  <si>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</si>
  <si>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</si>
  <si>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</si>
  <si>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</si>
  <si>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</si>
  <si>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</si>
  <si>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</si>
  <si>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</si>
  <si>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</si>
  <si>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</si>
  <si>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</si>
  <si>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</si>
  <si>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</si>
  <si>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</si>
  <si>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</si>
  <si>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</si>
  <si>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</si>
  <si>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</si>
  <si>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</si>
  <si>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</si>
  <si>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</si>
  <si>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</si>
  <si>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</si>
  <si>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</si>
  <si>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</si>
  <si>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</si>
  <si>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</si>
  <si>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</si>
  <si>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</si>
  <si>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</si>
  <si>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</si>
  <si>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</si>
  <si>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</si>
  <si>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</si>
  <si>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</si>
  <si>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</si>
  <si>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</si>
  <si>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</si>
  <si>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</si>
  <si>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</si>
  <si>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</si>
  <si>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</si>
  <si>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</si>
  <si>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</si>
  <si>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</si>
  <si>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</si>
  <si>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</si>
  <si>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</si>
  <si>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</si>
  <si>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</si>
  <si>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</si>
  <si>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</si>
  <si>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</si>
  <si>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</si>
  <si>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</si>
  <si>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</si>
  <si>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</si>
  <si>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</si>
  <si>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</si>
  <si>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</si>
  <si>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</si>
  <si>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</si>
  <si>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</si>
  <si>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</si>
  <si>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</si>
  <si>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</si>
  <si>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</si>
  <si>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</si>
  <si>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</si>
  <si>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</si>
  <si>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</si>
  <si>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</si>
  <si>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</si>
  <si>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</si>
  <si>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</si>
  <si>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</si>
  <si>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</si>
  <si>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</si>
  <si>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</si>
  <si>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</si>
  <si>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</si>
  <si>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</si>
  <si>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</si>
  <si>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</si>
  <si>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</si>
  <si>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</si>
  <si>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</si>
  <si>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</si>
  <si>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</si>
  <si>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</si>
  <si>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</si>
  <si>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</si>
  <si>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</si>
  <si>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</si>
  <si>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</si>
  <si>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</si>
  <si>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</si>
  <si>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</si>
  <si>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</si>
  <si>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</si>
  <si>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</si>
  <si>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</si>
  <si>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</si>
  <si>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</si>
  <si>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</si>
  <si>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</si>
  <si>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</si>
  <si>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</si>
  <si>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</si>
  <si>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</si>
  <si>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</si>
  <si>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</si>
  <si>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</si>
  <si>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</si>
  <si>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</si>
  <si>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</si>
  <si>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</si>
  <si>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</si>
  <si>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</si>
  <si>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</si>
  <si>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</si>
  <si>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</si>
  <si>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</si>
  <si>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</si>
  <si>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</si>
  <si>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</si>
  <si>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</si>
  <si>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</si>
  <si>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</si>
  <si>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</si>
  <si>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</si>
  <si>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</si>
  <si>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</si>
  <si>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</si>
  <si>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</si>
  <si>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</si>
  <si>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</si>
  <si>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</si>
  <si>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</si>
  <si>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</si>
  <si>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</si>
  <si>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</si>
  <si>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</si>
  <si>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</si>
  <si>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</si>
  <si>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</si>
  <si>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</si>
  <si>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</si>
  <si>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</si>
  <si>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</si>
  <si>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</si>
  <si>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</si>
  <si>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</si>
  <si>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</si>
  <si>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</si>
  <si>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</si>
  <si>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</si>
  <si>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</si>
  <si>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</si>
  <si>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</si>
  <si>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</si>
  <si>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</si>
  <si>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</si>
  <si>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</si>
  <si>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</si>
  <si>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</si>
  <si>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</si>
  <si>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</si>
  <si>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</si>
  <si>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</si>
  <si>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</si>
  <si>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</si>
  <si>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</si>
  <si>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</si>
  <si>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</si>
  <si>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</si>
  <si>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</si>
  <si>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</si>
  <si>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</si>
  <si>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</si>
  <si>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</si>
  <si>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</si>
  <si>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</si>
  <si>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</si>
  <si>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</si>
  <si>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</si>
  <si>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</si>
  <si>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</si>
  <si>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</si>
  <si>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</si>
  <si>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</si>
  <si>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</si>
  <si>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</si>
  <si>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</si>
  <si>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</si>
  <si>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</si>
  <si>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</si>
  <si>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</si>
  <si>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</si>
  <si>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</si>
  <si>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</si>
  <si>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</si>
  <si>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</si>
  <si>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</si>
  <si>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</si>
  <si>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</si>
  <si>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</si>
  <si>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</si>
  <si>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</si>
  <si>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</si>
  <si>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</si>
  <si>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</si>
  <si>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</si>
  <si>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</si>
  <si>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</si>
  <si>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</si>
  <si>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</si>
  <si>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</si>
  <si>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</si>
  <si>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</si>
  <si>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</si>
  <si>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</si>
  <si>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</si>
  <si>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</si>
  <si>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</si>
  <si>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</si>
  <si>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</si>
  <si>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</si>
  <si>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</si>
  <si>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</si>
  <si>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</si>
  <si>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</si>
  <si>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</si>
  <si>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</si>
  <si>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</si>
  <si>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</si>
  <si>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</si>
  <si>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</si>
  <si>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</si>
  <si>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</si>
  <si>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</si>
  <si>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</si>
  <si>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</si>
  <si>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</si>
  <si>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</si>
  <si>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</si>
  <si>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</si>
  <si>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</si>
  <si>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</si>
  <si>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</si>
  <si>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</si>
  <si>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</si>
  <si>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</si>
  <si>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</si>
  <si>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</si>
  <si>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</si>
  <si>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</si>
  <si>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</si>
  <si>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</si>
  <si>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</si>
  <si>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</si>
  <si>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</si>
  <si>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</si>
  <si>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</si>
  <si>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</si>
  <si>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</si>
  <si>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</si>
  <si>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</si>
  <si>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</si>
  <si>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</si>
  <si>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</si>
  <si>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</si>
  <si>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</si>
  <si>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</si>
  <si>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</si>
  <si>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</si>
  <si>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</si>
  <si>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</si>
  <si>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</si>
  <si>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</si>
  <si>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</si>
  <si>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</si>
  <si>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</si>
  <si>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</si>
  <si>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</si>
  <si>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</si>
  <si>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</si>
  <si>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</si>
  <si>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</si>
  <si>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</si>
  <si>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</si>
  <si>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</si>
  <si>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</si>
  <si>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</si>
  <si>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</si>
  <si>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</si>
  <si>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</si>
  <si>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</si>
  <si>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</si>
  <si>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</si>
  <si>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</si>
  <si>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</si>
  <si>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</si>
  <si>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</si>
  <si>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</si>
  <si>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</si>
  <si>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</si>
  <si>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</si>
  <si>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</si>
  <si>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</si>
  <si>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</si>
  <si>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</si>
  <si>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</si>
  <si>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</si>
  <si>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</si>
  <si>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</si>
  <si>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</si>
  <si>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</si>
  <si>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</si>
  <si>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</si>
  <si>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</si>
  <si>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</si>
  <si>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</si>
  <si>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</si>
  <si>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</si>
  <si>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</si>
  <si>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</si>
  <si>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</si>
  <si>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</si>
  <si>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</si>
  <si>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</si>
  <si>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</si>
  <si>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</si>
  <si>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</si>
  <si>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</si>
  <si>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</si>
  <si>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</si>
  <si>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</si>
  <si>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</si>
  <si>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</si>
  <si>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</si>
  <si>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</si>
  <si>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</si>
  <si>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</si>
  <si>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</si>
  <si>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</si>
  <si>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</si>
  <si>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</si>
  <si>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</si>
  <si>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</si>
  <si>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</si>
  <si>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</si>
  <si>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</si>
  <si>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</si>
  <si>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</si>
  <si>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</si>
  <si>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</si>
  <si>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</si>
  <si>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</si>
  <si>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</si>
  <si>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</si>
  <si>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</si>
  <si>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</si>
  <si>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</si>
  <si>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</si>
  <si>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</si>
  <si>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</si>
  <si>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</si>
  <si>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</si>
  <si>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</si>
  <si>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</si>
  <si>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</si>
  <si>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</si>
  <si>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</si>
  <si>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</si>
  <si>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</si>
  <si>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</si>
  <si>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</si>
  <si>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</si>
  <si>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</si>
  <si>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</si>
  <si>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</si>
  <si>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</si>
  <si>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</si>
  <si>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</si>
  <si>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</si>
  <si>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</si>
  <si>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</si>
  <si>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</si>
  <si>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</si>
  <si>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</si>
  <si>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</si>
  <si>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</si>
  <si>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</si>
  <si>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</si>
  <si>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</si>
  <si>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</si>
  <si>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</si>
  <si>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</si>
  <si>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</si>
  <si>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</si>
  <si>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</si>
  <si>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</si>
  <si>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</si>
  <si>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</si>
  <si>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</si>
  <si>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</si>
  <si>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</si>
  <si>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</si>
  <si>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</si>
  <si>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</si>
  <si>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</si>
  <si>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</si>
  <si>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</si>
  <si>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</si>
  <si>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</si>
  <si>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</si>
  <si>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</si>
  <si>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</si>
  <si>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</si>
  <si>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</si>
  <si>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</si>
  <si>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</si>
  <si>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</si>
  <si>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</si>
  <si>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</si>
  <si>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</si>
  <si>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</si>
  <si>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</si>
  <si>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</si>
  <si>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</si>
  <si>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</si>
  <si>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</si>
  <si>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</si>
  <si>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</si>
  <si>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</si>
  <si>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</si>
  <si>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</si>
  <si>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</si>
  <si>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</si>
  <si>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</si>
  <si>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</si>
  <si>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</si>
  <si>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</si>
  <si>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</si>
  <si>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</si>
  <si>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</si>
  <si>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</si>
  <si>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</si>
  <si>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</si>
  <si>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</si>
  <si>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</si>
  <si>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</si>
  <si>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</si>
  <si>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</si>
  <si>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</si>
  <si>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</si>
  <si>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</si>
  <si>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</si>
  <si>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</si>
  <si>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</si>
  <si>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</si>
  <si>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</si>
  <si>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</si>
  <si>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</si>
  <si>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</si>
  <si>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</si>
  <si>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</si>
  <si>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</si>
  <si>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</si>
  <si>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</si>
  <si>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</si>
  <si>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</si>
  <si>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</si>
  <si>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</si>
  <si>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</si>
  <si>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</si>
  <si>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</si>
  <si>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</si>
  <si>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</si>
  <si>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</si>
  <si>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</si>
  <si>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</si>
  <si>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</si>
  <si>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</si>
  <si>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</si>
  <si>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</si>
  <si>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</si>
  <si>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</si>
  <si>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</si>
  <si>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</si>
  <si>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</si>
  <si>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</si>
  <si>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</si>
  <si>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</si>
  <si>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</si>
  <si>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</si>
  <si>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</si>
  <si>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</si>
  <si>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</si>
  <si>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</si>
  <si>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</si>
  <si>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</si>
  <si>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</si>
  <si>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</si>
  <si>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</si>
  <si>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</si>
  <si>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</si>
  <si>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</si>
  <si>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</si>
  <si>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</si>
  <si>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</si>
  <si>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</si>
  <si>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</si>
  <si>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</si>
  <si>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</si>
  <si>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</si>
  <si>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</si>
  <si>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</si>
  <si>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</si>
  <si>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</si>
  <si>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</si>
  <si>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</si>
  <si>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</si>
  <si>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</si>
  <si>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</si>
  <si>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</si>
  <si>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</si>
  <si>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</si>
  <si>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</si>
  <si>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</si>
  <si>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</si>
  <si>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</si>
  <si>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</si>
  <si>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</si>
  <si>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</si>
  <si>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</si>
  <si>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</si>
  <si>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</si>
  <si>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</si>
  <si>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</si>
  <si>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</si>
  <si>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</si>
  <si>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</si>
  <si>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</si>
  <si>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</si>
  <si>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</si>
  <si>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</si>
  <si>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</si>
  <si>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</si>
  <si>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</si>
  <si>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</si>
  <si>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</si>
  <si>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</si>
  <si>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</si>
  <si>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</si>
  <si>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</si>
  <si>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</si>
  <si>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</si>
  <si>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</si>
  <si>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</si>
  <si>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</si>
  <si>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</si>
  <si>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</si>
  <si>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</si>
  <si>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</si>
  <si>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</si>
  <si>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</si>
  <si>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</si>
  <si>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</si>
  <si>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</si>
  <si>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</si>
  <si>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</si>
  <si>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</si>
  <si>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</si>
  <si>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</si>
  <si>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</si>
  <si>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</si>
  <si>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</si>
  <si>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</si>
  <si>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</si>
  <si>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</si>
  <si>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</si>
  <si>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</si>
  <si>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</si>
  <si>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</si>
  <si>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</si>
  <si>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</si>
  <si>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</si>
  <si>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</si>
  <si>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</si>
  <si>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</si>
  <si>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</si>
  <si>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</si>
  <si>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</si>
  <si>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</si>
  <si>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</si>
  <si>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</si>
  <si>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</si>
  <si>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</si>
  <si>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</si>
  <si>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</si>
  <si>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</si>
  <si>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</si>
  <si>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</si>
  <si>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</si>
  <si>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</si>
  <si>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</si>
  <si>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</si>
  <si>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</si>
  <si>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</si>
  <si>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</si>
  <si>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</si>
  <si>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</si>
  <si>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</si>
  <si>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</si>
  <si>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</si>
  <si>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</si>
  <si>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</si>
  <si>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</si>
  <si>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</si>
  <si>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</si>
  <si>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</si>
  <si>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</si>
  <si>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</si>
  <si>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</si>
  <si>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</si>
  <si>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</si>
  <si>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</si>
  <si>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</si>
  <si>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</si>
  <si>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</si>
  <si>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</si>
  <si>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</si>
  <si>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</si>
  <si>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</si>
  <si>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</si>
  <si>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</si>
  <si>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</si>
  <si>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</si>
  <si>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</si>
  <si>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</si>
  <si>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</si>
  <si>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</si>
  <si>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</si>
  <si>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</si>
  <si>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</si>
  <si>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</si>
  <si>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</si>
  <si>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</si>
  <si>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</si>
  <si>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</si>
  <si>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</si>
  <si>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</si>
  <si>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</si>
  <si>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</si>
  <si>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</si>
  <si>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</si>
  <si>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</si>
  <si>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</si>
  <si>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</si>
  <si>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</si>
  <si>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</si>
  <si>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</si>
  <si>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</si>
  <si>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</si>
  <si>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</si>
  <si>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</si>
  <si>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</si>
  <si>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</si>
  <si>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</si>
  <si>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</si>
  <si>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</si>
  <si>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</si>
  <si>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</si>
  <si>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</si>
  <si>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</si>
  <si>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</si>
  <si>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</si>
  <si>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</si>
  <si>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</si>
  <si>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</si>
  <si>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</si>
  <si>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</si>
  <si>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</si>
  <si>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</si>
  <si>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</si>
  <si>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</si>
  <si>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</si>
  <si>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</si>
  <si>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</si>
  <si>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</si>
  <si>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</si>
  <si>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</si>
  <si>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</si>
  <si>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</si>
  <si>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</si>
  <si>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</si>
  <si>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</si>
  <si>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</si>
  <si>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</si>
  <si>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</si>
  <si>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</si>
  <si>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</si>
  <si>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</si>
  <si>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</si>
  <si>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</si>
  <si>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</si>
  <si>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</si>
  <si>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</si>
  <si>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</si>
  <si>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</si>
  <si>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</si>
  <si>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</si>
  <si>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</si>
  <si>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</si>
  <si>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</si>
  <si>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</si>
  <si>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</si>
  <si>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</si>
  <si>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</si>
  <si>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</si>
  <si>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</si>
  <si>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</si>
  <si>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</si>
  <si>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</si>
  <si>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</si>
  <si>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</si>
  <si>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</si>
  <si>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</si>
  <si>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</si>
  <si>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</si>
  <si>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</si>
  <si>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</si>
  <si>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</si>
  <si>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</si>
  <si>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</si>
  <si>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</si>
  <si>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</si>
  <si>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</si>
  <si>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</si>
  <si>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</si>
  <si>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</si>
  <si>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</si>
  <si>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</si>
  <si>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</si>
  <si>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</si>
  <si>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</si>
  <si>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</si>
  <si>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</si>
  <si>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</si>
  <si>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</si>
  <si>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</si>
  <si>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</si>
  <si>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</si>
  <si>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</si>
  <si>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</si>
  <si>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</si>
  <si>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</si>
  <si>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</si>
  <si>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</si>
  <si>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</si>
  <si>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</si>
  <si>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</si>
  <si>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</si>
  <si>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</si>
  <si>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</si>
  <si>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</si>
  <si>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</si>
  <si>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</si>
  <si>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</si>
  <si>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</si>
  <si>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</si>
  <si>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</si>
  <si>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</si>
  <si>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</si>
  <si>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</si>
  <si>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</si>
  <si>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</si>
  <si>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</si>
  <si>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</si>
  <si>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</si>
  <si>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</si>
  <si>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</si>
  <si>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</si>
  <si>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</si>
  <si>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</si>
  <si>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</si>
  <si>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</si>
  <si>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</si>
  <si>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</si>
  <si>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</si>
  <si>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</si>
  <si>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</si>
  <si>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</si>
  <si>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</si>
  <si>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</si>
  <si>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</si>
  <si>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</si>
  <si>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</si>
  <si>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</si>
  <si>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</si>
  <si>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</si>
  <si>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</si>
  <si>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</si>
  <si>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</si>
  <si>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</si>
  <si>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</si>
  <si>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</si>
  <si>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</si>
  <si>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</si>
  <si>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</si>
  <si>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</si>
  <si>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</si>
  <si>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</si>
  <si>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</si>
  <si>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</si>
  <si>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</si>
  <si>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</si>
  <si>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</si>
  <si>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</si>
  <si>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</si>
  <si>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</si>
  <si>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</si>
  <si>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</si>
  <si>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</si>
  <si>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</si>
  <si>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</si>
  <si>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</si>
  <si>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</si>
  <si>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</si>
  <si>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</si>
  <si>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</si>
  <si>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</si>
  <si>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</si>
  <si>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</si>
  <si>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</si>
  <si>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</si>
  <si>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</si>
  <si>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</si>
  <si>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</si>
  <si>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</si>
  <si>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</si>
  <si>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</si>
  <si>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</si>
  <si>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</si>
  <si>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</si>
  <si>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</si>
  <si>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</si>
  <si>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</si>
  <si>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</si>
  <si>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</si>
  <si>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</si>
  <si>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</si>
  <si>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</si>
  <si>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</si>
  <si>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</si>
  <si>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</si>
  <si>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</si>
  <si>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</si>
  <si>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</si>
  <si>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</si>
  <si>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</si>
  <si>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</si>
  <si>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</si>
  <si>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</si>
  <si>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</si>
  <si>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</si>
  <si>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</si>
  <si>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</si>
  <si>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</si>
  <si>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</si>
  <si>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</si>
  <si>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</si>
  <si>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</si>
  <si>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</si>
  <si>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</si>
  <si>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</si>
  <si>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</si>
  <si>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</si>
  <si>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</si>
  <si>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</si>
  <si>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</si>
  <si>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</si>
  <si>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</si>
  <si>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</si>
  <si>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</si>
  <si>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</si>
  <si>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</si>
  <si>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</si>
  <si>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</si>
  <si>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</si>
  <si>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</si>
  <si>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</si>
  <si>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</si>
  <si>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</si>
  <si>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</si>
  <si>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</si>
  <si>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</si>
  <si>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</si>
  <si>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</si>
  <si>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</si>
  <si>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</si>
  <si>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</si>
  <si>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</si>
  <si>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</si>
  <si>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</si>
  <si>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</si>
  <si>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</si>
  <si>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</si>
  <si>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</si>
  <si>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</si>
  <si>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</si>
  <si>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</si>
  <si>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</si>
  <si>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</si>
  <si>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</si>
  <si>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</si>
  <si>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</si>
  <si>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</si>
  <si>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</si>
  <si>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</si>
  <si>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</si>
  <si>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</si>
  <si>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</si>
  <si>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</si>
  <si>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</si>
  <si>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</si>
  <si>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</si>
  <si>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</si>
  <si>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</si>
  <si>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</si>
  <si>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</si>
  <si>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</si>
  <si>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</si>
  <si>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</si>
  <si>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</si>
  <si>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</si>
  <si>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</si>
  <si>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</si>
  <si>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</si>
  <si>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</si>
  <si>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</si>
  <si>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</si>
  <si>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</si>
  <si>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</si>
  <si>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</si>
  <si>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</si>
  <si>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</si>
  <si>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</si>
  <si>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</si>
  <si>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</si>
  <si>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</si>
  <si>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</si>
  <si>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</si>
  <si>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</si>
  <si>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</si>
  <si>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</si>
  <si>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</si>
  <si>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</si>
  <si>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</si>
  <si>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</si>
  <si>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</si>
  <si>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</si>
  <si>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</si>
  <si>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</si>
  <si>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</si>
  <si>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</si>
  <si>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</si>
  <si>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</si>
  <si>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</si>
  <si>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</si>
  <si>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</si>
  <si>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</si>
  <si>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</si>
  <si>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</si>
  <si>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</si>
  <si>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</si>
  <si>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</si>
  <si>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</si>
  <si>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</si>
  <si>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</si>
  <si>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</si>
  <si>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</si>
  <si>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</si>
  <si>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</si>
  <si>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</si>
  <si>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</si>
  <si>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</si>
  <si>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</si>
  <si>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</si>
  <si>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</si>
  <si>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</si>
  <si>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</si>
  <si>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</si>
  <si>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</si>
  <si>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</si>
  <si>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</si>
  <si>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</si>
  <si>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</si>
  <si>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</si>
  <si>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</si>
  <si>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</si>
  <si>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</si>
  <si>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</si>
  <si>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</si>
  <si>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</si>
  <si>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</si>
  <si>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</si>
  <si>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</si>
  <si>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</si>
  <si>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</si>
  <si>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</si>
  <si>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</si>
  <si>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</si>
  <si>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</si>
  <si>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</si>
  <si>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</si>
  <si>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</si>
  <si>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</si>
  <si>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</si>
  <si>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</si>
  <si>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</si>
  <si>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</si>
  <si>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</si>
  <si>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</si>
  <si>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</si>
  <si>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</si>
  <si>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</si>
  <si>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</si>
  <si>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</si>
  <si>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</si>
  <si>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</si>
  <si>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</si>
  <si>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</si>
  <si>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</si>
  <si>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</si>
  <si>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</si>
  <si>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</si>
  <si>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</si>
  <si>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</si>
  <si>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</si>
  <si>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</si>
  <si>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</si>
  <si>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</si>
  <si>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</si>
  <si>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</si>
  <si>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</si>
  <si>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</si>
  <si>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</si>
  <si>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</si>
  <si>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</si>
  <si>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</si>
  <si>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</si>
  <si>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</si>
  <si>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</si>
  <si>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</si>
  <si>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</si>
  <si>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</si>
  <si>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</si>
  <si>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</si>
  <si>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</si>
  <si>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</si>
  <si>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</si>
  <si>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</si>
  <si>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</si>
  <si>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</si>
  <si>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</si>
  <si>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</si>
  <si>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</si>
  <si>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</si>
  <si>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</si>
  <si>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</si>
  <si>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</si>
  <si>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</si>
  <si>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</si>
  <si>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</si>
  <si>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</si>
  <si>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</si>
  <si>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</si>
  <si>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</si>
  <si>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</si>
  <si>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</si>
  <si>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</si>
  <si>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</si>
  <si>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</si>
  <si>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</si>
  <si>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</si>
  <si>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</si>
  <si>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</si>
  <si>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</si>
  <si>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</si>
  <si>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</si>
  <si>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</si>
  <si>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</si>
  <si>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</si>
  <si>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</si>
  <si>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</si>
  <si>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</si>
  <si>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</si>
  <si>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</si>
  <si>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</si>
  <si>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</si>
  <si>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</si>
  <si>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</si>
  <si>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</si>
  <si>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</si>
  <si>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</si>
  <si>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</si>
  <si>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</si>
  <si>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</si>
  <si>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</si>
  <si>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</si>
  <si>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</si>
  <si>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</si>
  <si>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</si>
  <si>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</si>
  <si>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</si>
  <si>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</si>
  <si>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</si>
  <si>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</si>
  <si>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</si>
  <si>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</si>
  <si>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</si>
  <si>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</si>
  <si>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</si>
  <si>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</si>
  <si>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</si>
  <si>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</si>
  <si>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</si>
  <si>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</si>
  <si>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</si>
  <si>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</si>
  <si>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</si>
  <si>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</si>
  <si>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</si>
  <si>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</si>
  <si>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</si>
  <si>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</si>
  <si>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</si>
  <si>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</si>
  <si>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</si>
  <si>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</si>
  <si>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</si>
  <si>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</si>
  <si>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</si>
  <si>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</si>
  <si>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</si>
  <si>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</si>
  <si>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</si>
  <si>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</si>
  <si>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</si>
  <si>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</si>
  <si>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</si>
  <si>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</si>
  <si>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</si>
  <si>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</si>
  <si>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</si>
  <si>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</si>
  <si>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</si>
  <si>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</si>
  <si>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</si>
  <si>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</si>
  <si>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</si>
  <si>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</si>
  <si>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</si>
  <si>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</si>
  <si>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</si>
  <si>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</si>
  <si>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</si>
  <si>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</si>
  <si>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</si>
  <si>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</si>
  <si>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</si>
  <si>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</si>
  <si>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</si>
  <si>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</si>
  <si>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</si>
  <si>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</si>
  <si>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</si>
  <si>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</si>
  <si>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</si>
  <si>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</si>
  <si>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</si>
  <si>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</si>
  <si>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</si>
  <si>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</si>
  <si>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</si>
  <si>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</si>
  <si>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</si>
  <si>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</si>
  <si>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</si>
  <si>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</si>
  <si>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</si>
  <si>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</si>
  <si>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</si>
  <si>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</si>
  <si>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</si>
  <si>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</si>
  <si>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</si>
  <si>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</si>
  <si>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</si>
  <si>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</si>
  <si>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</si>
  <si>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</si>
  <si>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</si>
  <si>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</si>
  <si>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</si>
  <si>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</si>
  <si>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</si>
  <si>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</si>
  <si>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</si>
  <si>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</si>
  <si>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</si>
  <si>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</si>
  <si>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</si>
  <si>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</si>
  <si>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</si>
  <si>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</si>
  <si>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</si>
  <si>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</si>
  <si>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</si>
  <si>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</si>
  <si>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</si>
  <si>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</si>
  <si>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</si>
  <si>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</si>
  <si>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</si>
  <si>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</si>
  <si>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</si>
  <si>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</si>
  <si>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</si>
  <si>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</si>
  <si>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</si>
  <si>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</si>
  <si>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</si>
  <si>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</si>
  <si>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</si>
  <si>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</si>
  <si>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</si>
  <si>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</si>
  <si>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</si>
  <si>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</si>
  <si>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</si>
  <si>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</si>
  <si>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</si>
  <si>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</si>
  <si>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</si>
  <si>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</si>
  <si>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</si>
  <si>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</si>
  <si>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</si>
  <si>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</si>
  <si>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</si>
  <si>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</si>
  <si>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</si>
  <si>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</si>
  <si>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</si>
  <si>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</si>
  <si>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</si>
  <si>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</si>
  <si>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</si>
  <si>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</si>
  <si>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</si>
  <si>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</si>
  <si>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</si>
  <si>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</si>
  <si>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</si>
  <si>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</si>
  <si>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</si>
  <si>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</si>
  <si>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</si>
  <si>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</si>
  <si>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</si>
  <si>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</si>
  <si>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</si>
  <si>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</si>
  <si>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</si>
  <si>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</si>
  <si>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</si>
  <si>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</si>
  <si>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</si>
  <si>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</si>
  <si>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</si>
  <si>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</si>
  <si>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</si>
  <si>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</si>
  <si>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</si>
  <si>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</si>
  <si>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</si>
  <si>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</si>
  <si>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</si>
  <si>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</si>
  <si>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</si>
  <si>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</si>
  <si>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</si>
  <si>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</si>
  <si>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</si>
  <si>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</si>
  <si>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</si>
  <si>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</si>
  <si>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</si>
  <si>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</si>
  <si>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</si>
  <si>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</si>
  <si>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</si>
  <si>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</si>
  <si>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</si>
  <si>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</si>
  <si>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</si>
  <si>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</si>
  <si>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</si>
  <si>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</si>
  <si>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</si>
  <si>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</si>
  <si>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</si>
  <si>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</si>
  <si>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</si>
  <si>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</si>
  <si>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</si>
  <si>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</si>
  <si>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</si>
  <si>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</si>
  <si>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</si>
  <si>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</si>
  <si>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</si>
  <si>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</si>
  <si>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</si>
  <si>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</si>
  <si>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</si>
  <si>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</si>
  <si>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</si>
  <si>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</si>
  <si>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</si>
  <si>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</si>
  <si>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</si>
  <si>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</si>
  <si>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</si>
  <si>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</si>
  <si>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</si>
  <si>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</si>
  <si>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</si>
  <si>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</si>
  <si>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</si>
  <si>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</si>
  <si>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</si>
  <si>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</si>
  <si>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</si>
  <si>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</si>
  <si>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</si>
  <si>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</si>
  <si>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</si>
  <si>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</si>
  <si>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</si>
  <si>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</si>
  <si>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</si>
  <si>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</si>
  <si>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</si>
  <si>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</si>
  <si>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</si>
  <si>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</si>
  <si>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</si>
  <si>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</si>
  <si>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</si>
  <si>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</si>
  <si>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</si>
  <si>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</si>
  <si>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</si>
  <si>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</si>
  <si>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</si>
  <si>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</si>
  <si>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</si>
  <si>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</si>
  <si>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</si>
  <si>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</si>
  <si>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</si>
  <si>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</si>
  <si>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</si>
  <si>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</si>
  <si>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</si>
  <si>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</si>
  <si>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</si>
  <si>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</si>
  <si>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</si>
  <si>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</si>
  <si>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</si>
  <si>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</si>
  <si>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</si>
  <si>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</si>
  <si>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</si>
  <si>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</si>
  <si>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</si>
  <si>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</si>
  <si>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</si>
  <si>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</si>
  <si>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</si>
  <si>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</si>
  <si>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</si>
  <si>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</si>
  <si>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</si>
  <si>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</si>
  <si>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</si>
  <si>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</si>
  <si>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</si>
  <si>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</si>
  <si>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</si>
  <si>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</si>
  <si>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</si>
  <si>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</si>
  <si>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</si>
  <si>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</si>
  <si>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</si>
  <si>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</si>
  <si>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</si>
  <si>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</si>
  <si>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</si>
  <si>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</si>
  <si>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</si>
  <si>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</si>
  <si>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</si>
  <si>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</si>
  <si>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</si>
  <si>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</si>
  <si>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</si>
  <si>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</si>
  <si>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</si>
  <si>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</si>
  <si>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</si>
  <si>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</si>
  <si>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</si>
  <si>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</si>
  <si>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</si>
  <si>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</si>
  <si>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</si>
  <si>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</si>
  <si>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</si>
  <si>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</si>
  <si>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</si>
  <si>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</si>
  <si>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</si>
  <si>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</si>
  <si>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</si>
  <si>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</si>
  <si>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</si>
  <si>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</si>
  <si>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</si>
  <si>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</si>
  <si>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</si>
  <si>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</si>
  <si>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</si>
  <si>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</si>
  <si>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</si>
  <si>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</si>
  <si>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</si>
  <si>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</si>
  <si>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</si>
  <si>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</si>
  <si>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</si>
  <si>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</si>
  <si>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</si>
  <si>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</si>
  <si>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</si>
  <si>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</si>
  <si>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</si>
  <si>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</si>
  <si>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</si>
  <si>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</si>
  <si>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</si>
  <si>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</si>
  <si>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</si>
  <si>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</si>
  <si>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</si>
  <si>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</si>
  <si>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</si>
  <si>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</si>
  <si>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</si>
  <si>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</si>
  <si>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</si>
  <si>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</si>
  <si>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</si>
  <si>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</si>
  <si>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</si>
  <si>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</si>
  <si>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</si>
  <si>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</si>
  <si>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</si>
  <si>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</si>
  <si>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</si>
  <si>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</si>
  <si>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</si>
  <si>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</si>
  <si>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</si>
  <si>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</si>
  <si>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</si>
  <si>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</si>
  <si>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</si>
  <si>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</si>
  <si>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</si>
  <si>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</si>
  <si>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</si>
  <si>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</si>
  <si>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</si>
  <si>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</si>
  <si>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</si>
  <si>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</si>
  <si>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</si>
  <si>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</si>
  <si>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</si>
  <si>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</si>
  <si>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</si>
  <si>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</si>
  <si>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</si>
  <si>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</si>
  <si>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</si>
  <si>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</si>
  <si>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</si>
  <si>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</si>
  <si>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</si>
  <si>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</si>
  <si>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</si>
  <si>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</si>
  <si>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</si>
  <si>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</si>
  <si>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</si>
  <si>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</si>
  <si>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</si>
  <si>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</si>
  <si>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</si>
  <si>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</si>
  <si>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</si>
  <si>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</si>
  <si>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</si>
  <si>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</si>
  <si>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</si>
  <si>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</si>
  <si>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</si>
  <si>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</si>
  <si>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</si>
  <si>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</si>
  <si>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</si>
  <si>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</si>
  <si>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</si>
  <si>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</si>
  <si>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</si>
  <si>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</si>
  <si>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</si>
  <si>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</si>
  <si>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</si>
  <si>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</si>
  <si>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</si>
  <si>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</si>
  <si>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</si>
  <si>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</si>
  <si>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</si>
  <si>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</si>
  <si>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</si>
  <si>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</si>
  <si>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</si>
  <si>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</si>
  <si>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</si>
  <si>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</si>
  <si>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</si>
  <si>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</si>
  <si>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</si>
  <si>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</si>
  <si>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</si>
  <si>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</si>
  <si>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</si>
  <si>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</si>
  <si>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</si>
  <si>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</si>
  <si>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</si>
  <si>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</si>
  <si>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</si>
  <si>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</si>
  <si>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</si>
  <si>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</si>
  <si>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</si>
  <si>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</si>
  <si>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</si>
  <si>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</si>
  <si>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</si>
  <si>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</si>
  <si>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</si>
  <si>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</si>
  <si>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</si>
  <si>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</si>
  <si>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</si>
  <si>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</si>
  <si>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</si>
  <si>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</si>
  <si>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</si>
  <si>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</si>
  <si>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</si>
  <si>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</si>
  <si>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</si>
  <si>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</si>
  <si>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</si>
  <si>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</si>
  <si>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</si>
  <si>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</si>
  <si>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</si>
  <si>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</si>
  <si>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</si>
  <si>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</si>
  <si>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</si>
  <si>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</si>
  <si>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</si>
  <si>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</si>
  <si>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</si>
  <si>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</si>
  <si>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</si>
  <si>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</si>
  <si>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</si>
  <si>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</si>
  <si>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</si>
  <si>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</si>
  <si>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</si>
  <si>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</si>
  <si>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</si>
  <si>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</si>
  <si>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</si>
  <si>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</si>
  <si>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</si>
  <si>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</si>
  <si>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</si>
  <si>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</si>
  <si>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</si>
  <si>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</si>
  <si>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</si>
  <si>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</si>
  <si>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</si>
  <si>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</si>
  <si>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</si>
  <si>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</si>
  <si>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</si>
  <si>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</si>
  <si>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</si>
  <si>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</si>
  <si>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</si>
  <si>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</si>
  <si>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</si>
  <si>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</si>
  <si>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</si>
  <si>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</si>
  <si>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</si>
  <si>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</si>
  <si>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</si>
  <si>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</si>
  <si>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</si>
  <si>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</si>
  <si>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</si>
  <si>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</si>
  <si>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</si>
  <si>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</si>
  <si>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</si>
  <si>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</si>
  <si>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</si>
  <si>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</si>
  <si>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</si>
  <si>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</si>
  <si>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</si>
  <si>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</si>
  <si>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</si>
  <si>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</si>
  <si>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</si>
  <si>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</si>
  <si>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</si>
  <si>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</si>
  <si>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</si>
  <si>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</si>
  <si>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</si>
  <si>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</si>
  <si>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</si>
  <si>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</si>
  <si>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</si>
  <si>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</si>
  <si>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</si>
  <si>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</si>
  <si>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</si>
  <si>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</si>
  <si>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</si>
  <si>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</si>
  <si>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</si>
  <si>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</si>
  <si>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</si>
  <si>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</si>
  <si>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</si>
  <si>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</si>
  <si>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</si>
  <si>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</si>
  <si>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</si>
  <si>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</si>
  <si>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</si>
  <si>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</si>
  <si>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</si>
  <si>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</si>
  <si>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</si>
  <si>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</si>
  <si>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</si>
  <si>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</si>
  <si>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</si>
  <si>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</si>
  <si>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</si>
  <si>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</si>
  <si>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</si>
  <si>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</si>
  <si>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</si>
  <si>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</si>
  <si>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</si>
  <si>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</si>
  <si>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</si>
  <si>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</si>
  <si>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</si>
  <si>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</si>
  <si>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</si>
  <si>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</si>
  <si>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</si>
  <si>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</si>
  <si>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</si>
  <si>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</si>
  <si>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</si>
  <si>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</si>
  <si>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</si>
  <si>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</si>
  <si>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</si>
  <si>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</si>
  <si>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</si>
  <si>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</si>
  <si>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</si>
  <si>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</si>
  <si>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</si>
  <si>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</si>
  <si>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</si>
  <si>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</si>
  <si>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</si>
  <si>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</si>
  <si>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</si>
  <si>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</si>
  <si>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</si>
  <si>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</si>
  <si>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</si>
  <si>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</si>
  <si>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</si>
  <si>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</si>
  <si>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</si>
  <si>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</si>
  <si>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</si>
  <si>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</si>
  <si>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</si>
  <si>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</si>
  <si>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</si>
  <si>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</si>
  <si>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</si>
  <si>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</si>
  <si>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</si>
  <si>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</si>
  <si>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</si>
  <si>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</si>
  <si>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</si>
  <si>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</si>
  <si>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</si>
  <si>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</si>
  <si>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</si>
  <si>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</si>
  <si>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</si>
  <si>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</si>
  <si>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</si>
  <si>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</si>
  <si>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</si>
  <si>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</si>
  <si>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</si>
  <si>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</si>
  <si>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</si>
  <si>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</si>
  <si>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</si>
  <si>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</si>
  <si>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</si>
  <si>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</si>
  <si>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</si>
  <si>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</si>
  <si>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</si>
  <si>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</si>
  <si>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</si>
  <si>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</si>
  <si>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</si>
  <si>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</si>
  <si>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</si>
  <si>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</si>
  <si>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</si>
  <si>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</si>
  <si>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</si>
  <si>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</si>
  <si>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</si>
  <si>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</si>
  <si>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</si>
  <si>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</si>
  <si>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</si>
  <si>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</si>
  <si>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</si>
  <si>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</si>
  <si>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</si>
  <si>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</si>
  <si>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</si>
  <si>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</si>
  <si>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</si>
  <si>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</si>
  <si>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</si>
  <si>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</si>
  <si>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</si>
  <si>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</si>
  <si>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</si>
  <si>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</si>
  <si>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</si>
  <si>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</si>
  <si>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</si>
  <si>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</si>
  <si>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</si>
  <si>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</si>
  <si>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</si>
  <si>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</si>
  <si>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</si>
  <si>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</si>
  <si>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</si>
  <si>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</si>
  <si>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</si>
  <si>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</si>
  <si>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</si>
  <si>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</si>
  <si>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</si>
  <si>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</si>
  <si>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</si>
  <si>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</si>
  <si>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</si>
  <si>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</si>
  <si>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</si>
  <si>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</si>
  <si>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</si>
  <si>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</si>
  <si>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</si>
  <si>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</si>
  <si>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</si>
  <si>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</si>
  <si>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</si>
  <si>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</si>
  <si>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</si>
  <si>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</si>
  <si>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</si>
  <si>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</si>
  <si>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</si>
  <si>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</si>
  <si>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</si>
  <si>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</si>
  <si>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</si>
  <si>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</si>
  <si>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</si>
  <si>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</si>
  <si>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</si>
  <si>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</si>
  <si>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</si>
  <si>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</si>
  <si>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</si>
  <si>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</si>
  <si>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</si>
  <si>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</si>
  <si>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</si>
  <si>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</si>
  <si>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</si>
  <si>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</si>
  <si>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</si>
  <si>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</si>
  <si>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</si>
  <si>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</si>
  <si>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</si>
  <si>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</si>
  <si>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</si>
  <si>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</si>
  <si>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</si>
  <si>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</si>
  <si>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</si>
  <si>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</si>
  <si>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</si>
  <si>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</si>
  <si>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</si>
  <si>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</si>
  <si>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</si>
  <si>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</si>
  <si>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</si>
  <si>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</si>
  <si>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</si>
  <si>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</si>
  <si>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</si>
  <si>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</si>
  <si>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</si>
  <si>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</si>
  <si>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</si>
  <si>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</si>
  <si>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</si>
  <si>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</si>
  <si>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</si>
  <si>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</si>
  <si>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</si>
  <si>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</si>
  <si>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</si>
  <si>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</si>
  <si>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</si>
  <si>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</si>
  <si>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</si>
  <si>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</si>
  <si>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</si>
  <si>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</si>
  <si>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</si>
  <si>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</si>
  <si>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</si>
  <si>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</si>
  <si>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</si>
  <si>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</si>
  <si>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</si>
  <si>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</si>
  <si>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</si>
  <si>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</si>
  <si>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</si>
  <si>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</si>
  <si>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</si>
  <si>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</si>
  <si>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</si>
  <si>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</si>
  <si>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</si>
  <si>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</si>
  <si>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</si>
  <si>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</si>
  <si>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</si>
  <si>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</si>
  <si>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</si>
  <si>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</si>
  <si>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</si>
  <si>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</si>
  <si>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</si>
  <si>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</si>
  <si>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</si>
  <si>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</si>
  <si>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</si>
  <si>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</si>
  <si>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</si>
  <si>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</si>
  <si>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</si>
  <si>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</si>
  <si>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</si>
  <si>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</si>
  <si>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</si>
  <si>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</si>
  <si>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</si>
  <si>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</si>
  <si>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</si>
  <si>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</si>
  <si>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</si>
  <si>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</si>
  <si>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</si>
  <si>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</si>
  <si>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</si>
  <si>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</si>
  <si>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</si>
  <si>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</si>
  <si>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</si>
  <si>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</si>
  <si>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</si>
  <si>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</si>
  <si>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</si>
  <si>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</si>
  <si>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</si>
  <si>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</si>
  <si>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</si>
  <si>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</si>
  <si>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</si>
  <si>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</si>
  <si>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</si>
  <si>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</si>
  <si>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</si>
  <si>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</si>
  <si>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</si>
  <si>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</si>
  <si>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</si>
  <si>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</si>
  <si>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</si>
  <si>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</si>
  <si>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</si>
  <si>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</si>
  <si>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</si>
  <si>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</si>
  <si>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</si>
  <si>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</si>
  <si>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</si>
  <si>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</si>
  <si>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</si>
  <si>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</si>
  <si>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</si>
  <si>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</si>
  <si>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</si>
  <si>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</si>
  <si>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</si>
  <si>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</si>
  <si>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</si>
  <si>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</si>
  <si>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</si>
  <si>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</si>
  <si>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</si>
  <si>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</si>
  <si>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</si>
  <si>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</si>
  <si>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</si>
  <si>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</si>
  <si>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</si>
  <si>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</si>
  <si>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</si>
  <si>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</si>
  <si>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</si>
  <si>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</si>
  <si>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</si>
  <si>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</si>
  <si>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</si>
  <si>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</si>
  <si>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</si>
  <si>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</si>
  <si>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</si>
  <si>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</si>
  <si>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</si>
  <si>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</si>
  <si>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</si>
  <si>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</si>
  <si>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</si>
  <si>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</si>
  <si>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</si>
  <si>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</si>
  <si>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</si>
  <si>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</si>
  <si>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</si>
  <si>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</si>
  <si>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</si>
  <si>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</si>
  <si>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</si>
  <si>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</si>
  <si>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</si>
  <si>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</si>
  <si>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</si>
  <si>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</si>
  <si>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</si>
  <si>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</si>
  <si>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</si>
  <si>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</si>
  <si>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</si>
  <si>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</si>
  <si>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</si>
  <si>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</si>
  <si>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</si>
  <si>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</si>
  <si>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</si>
  <si>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</si>
  <si>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</si>
  <si>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</si>
  <si>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</si>
  <si>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</si>
  <si>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</si>
  <si>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</si>
  <si>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</si>
  <si>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</si>
  <si>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</si>
  <si>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</si>
  <si>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</si>
  <si>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</si>
  <si>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</si>
  <si>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</si>
  <si>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</si>
  <si>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</si>
  <si>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</si>
  <si>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</si>
  <si>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</si>
  <si>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</si>
  <si>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</si>
  <si>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</si>
  <si>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</si>
  <si>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</si>
  <si>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</si>
  <si>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</si>
  <si>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</si>
  <si>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</si>
  <si>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</si>
  <si>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</si>
  <si>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</si>
  <si>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</si>
  <si>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</si>
  <si>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</si>
  <si>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</si>
  <si>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</si>
  <si>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</si>
  <si>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</si>
  <si>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</si>
  <si>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</si>
  <si>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</si>
  <si>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</si>
  <si>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</si>
  <si>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</si>
  <si>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</si>
  <si>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</si>
  <si>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</si>
  <si>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</si>
  <si>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</si>
  <si>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</si>
  <si>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</si>
  <si>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</si>
  <si>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</si>
  <si>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</si>
  <si>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</si>
  <si>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</si>
  <si>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</si>
  <si>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</si>
  <si>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</si>
  <si>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</si>
  <si>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</si>
  <si>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</si>
  <si>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</si>
  <si>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</si>
  <si>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</si>
  <si>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</si>
  <si>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</si>
  <si>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</si>
  <si>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</si>
  <si>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</si>
  <si>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</si>
  <si>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</si>
  <si>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</si>
  <si>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</si>
  <si>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</si>
  <si>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</si>
  <si>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</si>
  <si>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</si>
  <si>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</si>
  <si>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</si>
  <si>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</si>
  <si>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</si>
  <si>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</si>
  <si>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</si>
  <si>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</si>
  <si>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</si>
  <si>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</si>
  <si>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</si>
  <si>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</si>
  <si>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</si>
  <si>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</si>
  <si>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</si>
  <si>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</si>
  <si>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</si>
  <si>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</si>
  <si>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</si>
  <si>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</si>
  <si>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</si>
  <si>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</si>
  <si>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</si>
  <si>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</si>
  <si>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</si>
  <si>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</si>
  <si>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</si>
  <si>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</si>
  <si>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</si>
  <si>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</si>
  <si>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</si>
  <si>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</si>
  <si>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</si>
  <si>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</si>
  <si>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</si>
  <si>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</si>
  <si>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</si>
  <si>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</si>
  <si>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</si>
  <si>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</si>
  <si>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</si>
  <si>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</si>
  <si>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</si>
  <si>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</si>
  <si>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</si>
  <si>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</si>
  <si>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</si>
  <si>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</si>
  <si>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</si>
  <si>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</si>
  <si>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</si>
  <si>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</si>
  <si>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</si>
  <si>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</si>
  <si>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</si>
  <si>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</si>
  <si>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</si>
  <si>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</si>
  <si>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</si>
  <si>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</si>
  <si>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</si>
  <si>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</si>
  <si>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</si>
  <si>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</si>
  <si>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</si>
  <si>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</si>
  <si>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</si>
  <si>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</si>
  <si>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</si>
  <si>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</si>
  <si>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</si>
  <si>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</si>
  <si>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</si>
  <si>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</si>
  <si>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</si>
  <si>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</si>
  <si>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</si>
  <si>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</si>
  <si>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</si>
  <si>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</si>
  <si>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</si>
  <si>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</si>
  <si>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</si>
  <si>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</si>
  <si>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</si>
  <si>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</si>
  <si>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</si>
  <si>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</si>
  <si>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</si>
  <si>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</si>
  <si>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</si>
  <si>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</si>
  <si>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</si>
  <si>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</si>
  <si>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</si>
  <si>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</si>
  <si>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</si>
  <si>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</si>
  <si>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</si>
  <si>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</si>
  <si>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</si>
  <si>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</si>
  <si>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</si>
  <si>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</si>
  <si>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</si>
  <si>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</si>
  <si>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</si>
  <si>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</si>
  <si>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</si>
  <si>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</si>
  <si>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</si>
  <si>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</si>
  <si>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</si>
  <si>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</si>
  <si>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</si>
  <si>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</si>
  <si>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</si>
  <si>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</si>
  <si>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</si>
  <si>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</si>
  <si>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</si>
  <si>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</si>
  <si>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</si>
  <si>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</si>
  <si>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</si>
  <si>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</si>
  <si>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</si>
  <si>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</si>
  <si>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</si>
  <si>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</si>
  <si>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</si>
  <si>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</si>
  <si>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</si>
  <si>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</si>
  <si>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</si>
  <si>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</si>
  <si>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</si>
  <si>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</si>
  <si>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</si>
  <si>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</si>
  <si>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</si>
  <si>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</si>
  <si>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</si>
  <si>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</si>
  <si>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</si>
  <si>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</si>
  <si>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</si>
  <si>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</si>
  <si>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</si>
  <si>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</si>
  <si>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</si>
  <si>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</si>
  <si>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</si>
  <si>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</si>
  <si>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</si>
  <si>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</si>
  <si>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</si>
  <si>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</si>
  <si>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</si>
  <si>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</si>
  <si>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</si>
  <si>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</si>
  <si>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</si>
  <si>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</si>
  <si>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</si>
  <si>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</si>
  <si>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</si>
  <si>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</si>
  <si>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</si>
  <si>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</si>
  <si>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</si>
  <si>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</si>
  <si>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</si>
  <si>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</si>
  <si>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</si>
  <si>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</si>
  <si>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</si>
  <si>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</si>
  <si>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</si>
  <si>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</si>
  <si>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</si>
  <si>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</si>
  <si>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</si>
  <si>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</si>
  <si>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</si>
  <si>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</si>
  <si>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</si>
  <si>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</si>
  <si>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</si>
  <si>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</si>
  <si>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</si>
  <si>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</si>
  <si>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</si>
  <si>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</si>
  <si>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</si>
  <si>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</si>
  <si>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</si>
  <si>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</si>
  <si>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</si>
  <si>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</si>
  <si>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</si>
  <si>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</si>
  <si>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</si>
  <si>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</si>
  <si>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</si>
  <si>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</si>
  <si>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</si>
  <si>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</si>
  <si>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</si>
  <si>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</si>
  <si>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</si>
  <si>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</si>
  <si>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</si>
  <si>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</si>
  <si>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</si>
  <si>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</si>
  <si>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</si>
  <si>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</si>
  <si>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</si>
  <si>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</si>
  <si>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</si>
  <si>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</si>
  <si>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</si>
  <si>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</si>
  <si>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</si>
  <si>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</si>
  <si>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</si>
  <si>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</si>
  <si>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</si>
  <si>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</si>
  <si>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</si>
  <si>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</si>
  <si>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</si>
  <si>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</si>
  <si>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</si>
  <si>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</si>
  <si>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</si>
  <si>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</si>
  <si>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</si>
  <si>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</si>
  <si>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</si>
  <si>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</si>
  <si>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</si>
  <si>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</si>
  <si>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</si>
  <si>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</si>
  <si>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</si>
  <si>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</si>
  <si>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</si>
  <si>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</si>
  <si>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</si>
  <si>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</si>
  <si>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</si>
  <si>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</si>
  <si>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</si>
  <si>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</si>
  <si>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</si>
  <si>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</si>
  <si>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</si>
  <si>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</si>
  <si>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</si>
  <si>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</si>
  <si>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</si>
  <si>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</si>
  <si>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</si>
  <si>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</si>
  <si>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</si>
  <si>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</si>
  <si>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</si>
  <si>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</si>
  <si>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</si>
  <si>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</si>
  <si>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</si>
  <si>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</si>
  <si>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</si>
  <si>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</si>
  <si>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</si>
  <si>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</si>
  <si>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</si>
  <si>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</si>
  <si>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</si>
  <si>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</si>
  <si>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</si>
  <si>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</si>
  <si>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</si>
  <si>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</si>
  <si>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</si>
  <si>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</si>
  <si>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</si>
  <si>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</si>
  <si>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</si>
  <si>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</si>
  <si>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</si>
  <si>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</si>
  <si>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</si>
  <si>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</si>
  <si>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</si>
  <si>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</si>
  <si>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</si>
  <si>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</si>
  <si>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</si>
  <si>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</si>
  <si>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</si>
  <si>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</si>
  <si>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</si>
  <si>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</si>
  <si>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</si>
  <si>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</si>
  <si>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</si>
  <si>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</si>
  <si>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</si>
  <si>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</si>
  <si>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</si>
  <si>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</si>
  <si>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</si>
  <si>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</si>
  <si>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</si>
  <si>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</si>
  <si>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</si>
  <si>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</si>
  <si>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</si>
  <si>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</si>
  <si>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</si>
  <si>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</si>
  <si>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</si>
  <si>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</si>
  <si>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</si>
  <si>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</si>
  <si>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</si>
  <si>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</si>
  <si>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</si>
  <si>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</si>
  <si>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</si>
  <si>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</si>
  <si>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</si>
  <si>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</si>
  <si>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</si>
  <si>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</si>
  <si>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</si>
  <si>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</si>
  <si>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</si>
  <si>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</si>
  <si>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</si>
  <si>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</si>
  <si>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</si>
  <si>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</si>
  <si>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</si>
  <si>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</si>
  <si>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</si>
  <si>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</si>
  <si>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</si>
  <si>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</si>
  <si>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</si>
  <si>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</si>
  <si>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</si>
  <si>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</si>
  <si>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</si>
  <si>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</si>
  <si>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</si>
  <si>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</si>
  <si>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</si>
  <si>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</si>
  <si>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</si>
  <si>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</si>
  <si>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</si>
  <si>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</si>
  <si>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</si>
  <si>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</si>
  <si>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</si>
  <si>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</si>
  <si>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</si>
  <si>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</si>
  <si>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</si>
  <si>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</si>
  <si>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</si>
  <si>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</si>
  <si>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</si>
  <si>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</si>
  <si>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</si>
  <si>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</si>
  <si>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</si>
  <si>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</si>
  <si>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</si>
  <si>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</si>
  <si>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</si>
  <si>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</si>
  <si>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</si>
  <si>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</si>
  <si>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</si>
  <si>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</si>
  <si>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</si>
  <si>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</si>
  <si>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</si>
  <si>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</si>
  <si>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</si>
  <si>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</si>
  <si>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</si>
  <si>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</si>
  <si>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</si>
  <si>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</si>
  <si>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</si>
  <si>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</si>
  <si>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</si>
  <si>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</si>
  <si>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</si>
  <si>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</si>
  <si>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</si>
  <si>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</si>
  <si>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</si>
  <si>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</si>
  <si>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</si>
  <si>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</si>
  <si>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</si>
  <si>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</si>
  <si>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</si>
  <si>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</si>
  <si>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</si>
  <si>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</si>
  <si>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</si>
  <si>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</si>
  <si>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</si>
  <si>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</si>
  <si>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</si>
  <si>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</si>
  <si>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</si>
  <si>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</si>
  <si>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</si>
  <si>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</si>
  <si>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</si>
  <si>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</si>
  <si>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</si>
  <si>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</si>
  <si>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</si>
  <si>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</si>
  <si>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</si>
  <si>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</si>
  <si>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</si>
  <si>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</si>
  <si>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</si>
  <si>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</si>
  <si>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</si>
  <si>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</si>
  <si>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</si>
  <si>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</si>
  <si>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</si>
  <si>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</si>
  <si>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</si>
  <si>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</si>
  <si>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</si>
  <si>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</si>
  <si>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</si>
  <si>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</si>
  <si>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</si>
  <si>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</si>
  <si>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</si>
  <si>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</si>
  <si>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</si>
  <si>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</si>
  <si>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</si>
  <si>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</si>
  <si>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</si>
  <si>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</si>
  <si>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</si>
  <si>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</si>
  <si>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</si>
  <si>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</si>
  <si>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</si>
  <si>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</si>
  <si>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</si>
  <si>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</si>
  <si>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</si>
  <si>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</si>
  <si>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</si>
  <si>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</si>
  <si>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</si>
  <si>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</si>
  <si>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</si>
  <si>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</si>
  <si>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</si>
  <si>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</si>
  <si>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</si>
  <si>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</si>
  <si>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</si>
  <si>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</si>
  <si>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</si>
  <si>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</si>
  <si>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</si>
  <si>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</si>
  <si>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</si>
  <si>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</si>
  <si>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</si>
  <si>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</si>
  <si>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</si>
  <si>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</si>
  <si>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</si>
  <si>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</si>
  <si>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</si>
  <si>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</si>
  <si>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</si>
  <si>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</si>
  <si>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</si>
  <si>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</si>
  <si>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</si>
  <si>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</si>
  <si>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</si>
  <si>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</si>
  <si>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</si>
  <si>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</si>
  <si>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</si>
  <si>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</si>
  <si>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</si>
  <si>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</si>
  <si>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</si>
  <si>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</si>
  <si>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</si>
  <si>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</si>
  <si>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</si>
  <si>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</si>
  <si>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</si>
  <si>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</si>
  <si>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</si>
  <si>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</si>
  <si>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</si>
  <si>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</si>
  <si>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</si>
  <si>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</si>
  <si>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</si>
  <si>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</si>
  <si>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</si>
  <si>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</si>
  <si>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</si>
  <si>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</si>
  <si>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</si>
  <si>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</si>
  <si>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</si>
  <si>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</si>
  <si>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</si>
  <si>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</si>
  <si>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</si>
  <si>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</si>
  <si>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</si>
  <si>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</si>
  <si>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</si>
  <si>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</si>
  <si>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</si>
  <si>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</si>
  <si>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</si>
  <si>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</si>
  <si>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</si>
  <si>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</si>
  <si>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</si>
  <si>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</si>
  <si>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</si>
  <si>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</si>
  <si>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</si>
  <si>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</si>
  <si>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</si>
  <si>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</si>
  <si>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</si>
  <si>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</si>
  <si>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</si>
  <si>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</si>
  <si>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</si>
  <si>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</si>
  <si>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</si>
  <si>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</si>
  <si>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</si>
  <si>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</si>
  <si>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</si>
  <si>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</si>
  <si>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</si>
  <si>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</si>
  <si>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</si>
  <si>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</si>
  <si>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</si>
  <si>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</si>
  <si>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</si>
  <si>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</si>
  <si>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</si>
  <si>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</si>
  <si>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</si>
  <si>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</si>
  <si>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</si>
  <si>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</si>
  <si>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</si>
  <si>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</si>
  <si>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</si>
  <si>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</si>
  <si>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</si>
  <si>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</si>
  <si>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</si>
  <si>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</si>
  <si>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</si>
  <si>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</si>
  <si>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</si>
  <si>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</si>
  <si>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</si>
  <si>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</si>
  <si>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</si>
  <si>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</si>
  <si>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</si>
  <si>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</si>
  <si>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</si>
  <si>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</si>
  <si>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</si>
  <si>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</si>
  <si>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</si>
  <si>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</si>
  <si>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</si>
  <si>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</si>
  <si>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</si>
  <si>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</si>
  <si>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</si>
  <si>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</si>
  <si>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</si>
  <si>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</si>
  <si>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</si>
  <si>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</si>
  <si>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</si>
  <si>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</si>
  <si>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</si>
  <si>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</si>
  <si>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</si>
  <si>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</si>
  <si>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</si>
  <si>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</si>
  <si>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</si>
  <si>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</si>
  <si>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</si>
  <si>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</si>
  <si>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</si>
  <si>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</si>
  <si>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</si>
  <si>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</si>
  <si>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</si>
  <si>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</si>
  <si>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</si>
  <si>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</si>
  <si>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</si>
  <si>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</si>
  <si>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</si>
  <si>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</si>
  <si>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</si>
  <si>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</si>
  <si>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</si>
  <si>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</si>
  <si>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</si>
  <si>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</si>
  <si>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</si>
  <si>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</si>
  <si>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</si>
  <si>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</si>
  <si>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</si>
  <si>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</si>
  <si>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</si>
  <si>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</si>
  <si>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</si>
  <si>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</si>
  <si>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</si>
  <si>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</si>
  <si>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</si>
  <si>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</si>
  <si>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</si>
  <si>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</si>
  <si>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</si>
  <si>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</si>
  <si>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</si>
  <si>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</si>
  <si>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</si>
  <si>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</si>
  <si>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</si>
  <si>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</si>
  <si>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</si>
  <si>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</si>
  <si>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</si>
  <si>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</si>
  <si>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</si>
  <si>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</si>
  <si>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</si>
  <si>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</si>
  <si>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</si>
  <si>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</si>
  <si>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</si>
  <si>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</si>
  <si>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</si>
  <si>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</si>
  <si>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</si>
  <si>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</si>
  <si>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</si>
  <si>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</si>
  <si>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</si>
  <si>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</si>
  <si>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</si>
  <si>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</si>
  <si>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</si>
  <si>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</si>
  <si>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</si>
  <si>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</si>
  <si>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</si>
  <si>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</si>
  <si>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</si>
  <si>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</si>
  <si>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</si>
  <si>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</si>
  <si>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</si>
  <si>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</si>
  <si>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</si>
  <si>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</si>
  <si>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</si>
  <si>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</si>
  <si>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</si>
  <si>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</si>
  <si>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</si>
  <si>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</si>
  <si>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</si>
  <si>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</si>
  <si>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</si>
  <si>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</si>
  <si>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</si>
  <si>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</si>
  <si>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</si>
  <si>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</si>
  <si>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</si>
  <si>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</si>
  <si>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</si>
  <si>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</si>
  <si>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</si>
  <si>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</si>
  <si>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</si>
  <si>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</si>
  <si>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</si>
  <si>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</si>
  <si>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</si>
  <si>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</si>
  <si>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</si>
  <si>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</si>
  <si>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</si>
  <si>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</si>
  <si>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</si>
  <si>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</si>
  <si>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</si>
  <si>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</si>
  <si>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</si>
  <si>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</si>
  <si>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</si>
  <si>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</si>
  <si>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</si>
  <si>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</si>
  <si>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</si>
  <si>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</si>
  <si>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</si>
  <si>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</si>
  <si>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</si>
  <si>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</si>
  <si>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</si>
  <si>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</si>
  <si>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</si>
  <si>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</si>
  <si>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</si>
  <si>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</si>
  <si>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</si>
  <si>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</si>
  <si>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</si>
  <si>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</si>
  <si>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</si>
  <si>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</si>
  <si>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</si>
  <si>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</si>
  <si>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</si>
  <si>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</si>
  <si>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</si>
  <si>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</si>
  <si>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</si>
  <si>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</si>
  <si>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</si>
  <si>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</si>
  <si>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</si>
  <si>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</si>
  <si>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</si>
  <si>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</si>
  <si>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</si>
  <si>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</si>
  <si>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</si>
  <si>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</si>
  <si>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</si>
  <si>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</si>
  <si>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</si>
  <si>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</si>
  <si>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</si>
  <si>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</si>
  <si>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</si>
  <si>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</si>
  <si>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</si>
  <si>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</si>
  <si>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</si>
  <si>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</si>
  <si>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</si>
  <si>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</si>
  <si>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</si>
  <si>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</si>
  <si>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</si>
  <si>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</si>
  <si>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</si>
  <si>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</si>
  <si>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</si>
  <si>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</si>
  <si>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</si>
  <si>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</si>
  <si>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</si>
  <si>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</si>
  <si>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</si>
  <si>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</si>
  <si>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</si>
  <si>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</si>
  <si>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</si>
  <si>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</si>
  <si>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</si>
  <si>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</si>
  <si>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</si>
  <si>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</si>
  <si>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</si>
  <si>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</si>
  <si>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</si>
  <si>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</si>
  <si>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</si>
  <si>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</si>
  <si>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</si>
  <si>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</si>
  <si>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</si>
  <si>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</si>
  <si>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</si>
  <si>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</si>
  <si>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</si>
  <si>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</si>
  <si>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</si>
  <si>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</si>
  <si>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</si>
  <si>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</si>
  <si>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</si>
  <si>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</si>
  <si>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</si>
  <si>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</si>
  <si>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</si>
  <si>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</si>
  <si>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</si>
  <si>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</si>
  <si>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</si>
  <si>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</si>
  <si>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</si>
  <si>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</si>
  <si>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</si>
  <si>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</si>
  <si>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</si>
  <si>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</si>
  <si>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</si>
  <si>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</si>
  <si>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</si>
  <si>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</si>
  <si>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</si>
  <si>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</si>
  <si>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</si>
  <si>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</si>
  <si>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</si>
  <si>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</si>
  <si>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</si>
  <si>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</si>
  <si>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</si>
  <si>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</si>
  <si>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</si>
  <si>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</si>
  <si>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</si>
  <si>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</si>
  <si>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</si>
  <si>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</si>
  <si>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</si>
  <si>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</si>
  <si>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</si>
  <si>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</si>
  <si>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</si>
  <si>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</si>
  <si>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</si>
  <si>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</si>
  <si>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</si>
  <si>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</si>
  <si>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</si>
  <si>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</si>
  <si>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</si>
  <si>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</si>
  <si>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</si>
  <si>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</si>
  <si>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</si>
  <si>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</si>
  <si>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</si>
  <si>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</si>
  <si>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</si>
  <si>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</si>
  <si>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</si>
  <si>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</si>
  <si>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</si>
  <si>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</si>
  <si>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</si>
  <si>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</si>
  <si>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</si>
  <si>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</si>
  <si>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</si>
  <si>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</si>
  <si>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</si>
  <si>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</si>
  <si>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</si>
  <si>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</si>
  <si>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</si>
  <si>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</si>
  <si>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</si>
  <si>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</si>
  <si>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</si>
  <si>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</si>
  <si>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</si>
  <si>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</si>
  <si>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</si>
  <si>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</si>
  <si>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</si>
  <si>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</si>
  <si>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</si>
  <si>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</si>
  <si>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</si>
  <si>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</si>
  <si>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</si>
  <si>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</si>
  <si>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</si>
  <si>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</si>
  <si>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</si>
  <si>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</si>
  <si>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</si>
  <si>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</si>
  <si>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</si>
  <si>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</si>
  <si>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</si>
  <si>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</si>
  <si>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</si>
  <si>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</si>
  <si>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</si>
  <si>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</si>
  <si>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</si>
  <si>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</si>
  <si>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</si>
  <si>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</si>
  <si>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</si>
  <si>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</si>
  <si>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</si>
  <si>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</si>
  <si>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</si>
  <si>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</si>
  <si>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</si>
  <si>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</si>
  <si>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</si>
  <si>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</si>
  <si>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</si>
  <si>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</si>
  <si>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</si>
  <si>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</si>
  <si>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</si>
  <si>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</si>
  <si>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</si>
  <si>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</si>
  <si>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</si>
  <si>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</si>
  <si>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</si>
  <si>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</si>
  <si>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</si>
  <si>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</si>
  <si>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</si>
  <si>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</si>
  <si>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</si>
  <si>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</si>
  <si>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</si>
  <si>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</si>
  <si>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</si>
  <si>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</si>
  <si>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</si>
  <si>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</si>
  <si>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</si>
  <si>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</si>
  <si>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</si>
  <si>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</si>
  <si>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</si>
  <si>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</si>
  <si>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</si>
  <si>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</si>
  <si>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</si>
  <si>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</si>
  <si>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</si>
  <si>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</si>
  <si>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</si>
  <si>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</si>
  <si>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</si>
  <si>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</si>
  <si>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</si>
  <si>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</si>
  <si>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</si>
  <si>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</si>
  <si>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</si>
  <si>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</si>
  <si>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</si>
  <si>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</si>
  <si>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</si>
  <si>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</si>
  <si>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</si>
  <si>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</si>
  <si>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</si>
  <si>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</si>
  <si>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</si>
  <si>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</si>
  <si>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</si>
  <si>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</si>
  <si>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</si>
  <si>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</si>
  <si>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</si>
  <si>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</si>
  <si>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</si>
  <si>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</si>
  <si>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</si>
  <si>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</si>
  <si>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</si>
  <si>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</si>
  <si>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</si>
  <si>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</si>
  <si>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</si>
  <si>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</si>
  <si>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</si>
  <si>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</si>
  <si>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</si>
  <si>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</si>
  <si>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</si>
  <si>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</si>
  <si>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</si>
  <si>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</si>
  <si>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</si>
  <si>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</si>
  <si>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</si>
  <si>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</si>
  <si>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</si>
  <si>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</si>
  <si>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</si>
  <si>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</si>
  <si>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</si>
  <si>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</si>
  <si>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</si>
  <si>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</si>
  <si>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</si>
  <si>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</si>
  <si>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</si>
  <si>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</si>
  <si>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</si>
  <si>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</si>
  <si>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</si>
  <si>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</si>
  <si>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</si>
  <si>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</si>
  <si>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</si>
  <si>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</si>
  <si>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</si>
  <si>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</si>
  <si>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</si>
  <si>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</si>
  <si>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</si>
  <si>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</si>
  <si>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</si>
  <si>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</si>
  <si>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</si>
  <si>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</si>
  <si>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</si>
  <si>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</si>
  <si>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</si>
  <si>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</si>
  <si>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</si>
  <si>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</si>
  <si>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</si>
  <si>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</si>
  <si>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</si>
  <si>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</si>
  <si>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</si>
  <si>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</si>
  <si>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</si>
  <si>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</si>
  <si>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</si>
  <si>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</si>
  <si>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</si>
  <si>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</si>
  <si>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</si>
  <si>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</si>
  <si>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</si>
  <si>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</si>
  <si>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</si>
  <si>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</si>
  <si>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</si>
  <si>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</si>
  <si>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</si>
  <si>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</si>
  <si>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</si>
  <si>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</si>
  <si>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</si>
  <si>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</si>
  <si>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</si>
  <si>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</si>
  <si>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</si>
  <si>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</si>
  <si>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</si>
  <si>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</si>
  <si>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</si>
  <si>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</si>
  <si>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</si>
  <si>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</si>
  <si>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</si>
  <si>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</si>
  <si>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</si>
  <si>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</si>
  <si>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</si>
  <si>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</si>
  <si>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</si>
  <si>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</si>
  <si>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</si>
  <si>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</si>
  <si>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</si>
  <si>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</si>
  <si>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</si>
  <si>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</si>
  <si>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</si>
  <si>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</si>
  <si>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</si>
  <si>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</si>
  <si>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</si>
  <si>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</si>
  <si>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</si>
  <si>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</si>
  <si>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</si>
  <si>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</si>
  <si>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</si>
  <si>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</si>
  <si>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</si>
  <si>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</si>
  <si>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</si>
  <si>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</si>
  <si>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</si>
  <si>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</si>
  <si>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</si>
  <si>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</si>
  <si>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</si>
  <si>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</si>
  <si>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</si>
  <si>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</si>
  <si>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</si>
  <si>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</si>
  <si>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</si>
  <si>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</si>
  <si>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</si>
  <si>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</si>
  <si>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</si>
  <si>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</si>
  <si>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</si>
  <si>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</si>
  <si>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</si>
  <si>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</si>
  <si>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</si>
  <si>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</si>
  <si>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</si>
  <si>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</si>
  <si>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</si>
  <si>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</si>
  <si>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</si>
  <si>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</si>
  <si>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</si>
  <si>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</si>
  <si>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</si>
  <si>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</si>
  <si>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</si>
  <si>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</si>
  <si>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</si>
  <si>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</si>
  <si>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</si>
  <si>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</si>
  <si>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</si>
  <si>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</si>
  <si>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</si>
  <si>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</si>
  <si>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</si>
  <si>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</si>
  <si>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</si>
  <si>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</si>
  <si>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</si>
  <si>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</si>
  <si>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</si>
  <si>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</si>
  <si>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</si>
  <si>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</si>
  <si>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</si>
  <si>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</si>
  <si>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</si>
  <si>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</si>
  <si>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</si>
  <si>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</si>
  <si>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</si>
  <si>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</si>
  <si>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</si>
  <si>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</si>
  <si>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</si>
  <si>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</si>
  <si>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</si>
  <si>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</si>
  <si>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</si>
  <si>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</si>
  <si>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</si>
  <si>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</si>
  <si>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</si>
  <si>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</si>
  <si>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</si>
  <si>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</si>
  <si>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</si>
  <si>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</si>
  <si>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</si>
  <si>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</si>
  <si>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</si>
  <si>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</si>
  <si>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</si>
  <si>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</si>
  <si>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</si>
  <si>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</si>
  <si>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</si>
  <si>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</si>
  <si>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</si>
  <si>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</si>
  <si>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</si>
  <si>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</si>
  <si>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</si>
  <si>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</si>
  <si>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</si>
  <si>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</si>
  <si>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</si>
  <si>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</si>
  <si>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</si>
  <si>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</si>
  <si>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</si>
  <si>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</si>
  <si>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</si>
  <si>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</si>
  <si>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</si>
  <si>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</si>
  <si>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</si>
  <si>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</si>
  <si>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</si>
  <si>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</si>
  <si>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</si>
  <si>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</si>
  <si>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</si>
  <si>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</si>
  <si>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</si>
  <si>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</si>
  <si>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</si>
  <si>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</si>
  <si>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</si>
  <si>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</si>
  <si>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</si>
  <si>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</si>
  <si>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</si>
  <si>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</si>
  <si>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</si>
  <si>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</si>
  <si>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</si>
  <si>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</si>
  <si>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</si>
  <si>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</si>
  <si>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</si>
  <si>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</si>
  <si>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</si>
  <si>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</si>
  <si>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</si>
  <si>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</si>
  <si>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</si>
  <si>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</si>
  <si>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</si>
  <si>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</si>
  <si>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</si>
  <si>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</si>
  <si>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</si>
  <si>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</si>
  <si>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</si>
  <si>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</si>
  <si>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</si>
  <si>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</si>
  <si>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</si>
  <si>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</si>
  <si>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</si>
  <si>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</si>
  <si>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</si>
  <si>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</si>
  <si>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</si>
  <si>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</si>
  <si>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</si>
  <si>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</si>
  <si>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</si>
  <si>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</si>
  <si>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</si>
  <si>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</si>
  <si>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</si>
  <si>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</si>
  <si>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</si>
  <si>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</si>
  <si>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</si>
  <si>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</si>
  <si>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</si>
  <si>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</si>
  <si>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</si>
  <si>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</si>
  <si>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</si>
  <si>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</si>
  <si>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</si>
  <si>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</si>
  <si>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</si>
  <si>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</si>
  <si>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</si>
  <si>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</si>
  <si>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</si>
  <si>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</si>
  <si>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</si>
  <si>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</si>
  <si>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</si>
  <si>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</si>
  <si>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</si>
  <si>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</si>
  <si>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</si>
  <si>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</si>
  <si>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</si>
  <si>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</si>
  <si>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</si>
  <si>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</si>
  <si>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</si>
  <si>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</si>
  <si>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</si>
  <si>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</si>
  <si>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</si>
  <si>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</si>
  <si>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</si>
  <si>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</si>
  <si>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</si>
  <si>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</si>
  <si>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</si>
  <si>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</si>
  <si>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</si>
  <si>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</si>
  <si>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</si>
  <si>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</si>
  <si>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</si>
  <si>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</si>
  <si>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</si>
  <si>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</si>
  <si>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</si>
  <si>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</si>
  <si>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</si>
  <si>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</si>
  <si>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</si>
  <si>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</si>
  <si>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</si>
  <si>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</si>
  <si>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</si>
  <si>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</si>
  <si>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</si>
  <si>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</si>
  <si>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</si>
  <si>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</si>
  <si>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</si>
  <si>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</si>
  <si>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</si>
  <si>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</si>
  <si>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</si>
  <si>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</si>
  <si>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</si>
  <si>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</si>
  <si>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</si>
  <si>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</si>
  <si>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</si>
  <si>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</si>
  <si>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</si>
  <si>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</si>
  <si>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</si>
  <si>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</si>
  <si>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</si>
  <si>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</si>
  <si>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</si>
  <si>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</si>
  <si>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</si>
  <si>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</si>
  <si>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</si>
  <si>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</si>
  <si>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</si>
  <si>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</si>
  <si>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</si>
  <si>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</si>
  <si>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</si>
  <si>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</si>
  <si>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</si>
  <si>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</si>
  <si>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</si>
  <si>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</si>
  <si>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</si>
  <si>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</si>
  <si>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</si>
  <si>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</si>
  <si>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</si>
  <si>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</si>
  <si>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</si>
  <si>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</si>
  <si>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</si>
  <si>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</si>
  <si>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</si>
  <si>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</si>
  <si>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</si>
  <si>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</si>
  <si>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</si>
  <si>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</si>
  <si>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</si>
  <si>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</si>
  <si>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</si>
  <si>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</si>
  <si>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</si>
  <si>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</si>
  <si>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</si>
  <si>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</si>
  <si>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</si>
  <si>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</si>
  <si>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</si>
  <si>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</si>
  <si>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</si>
  <si>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</si>
  <si>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</si>
  <si>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</si>
  <si>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</si>
  <si>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</si>
  <si>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</si>
  <si>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</si>
  <si>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</si>
  <si>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</si>
  <si>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</si>
  <si>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</si>
  <si>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</si>
  <si>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</si>
  <si>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</si>
  <si>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</si>
  <si>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</si>
  <si>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</si>
  <si>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</si>
  <si>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</si>
  <si>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</si>
  <si>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</si>
  <si>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</si>
  <si>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</si>
  <si>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</si>
  <si>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</si>
  <si>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</si>
  <si>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</si>
  <si>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</si>
  <si>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</si>
  <si>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</si>
  <si>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</si>
  <si>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</si>
  <si>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</si>
  <si>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</si>
  <si>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</si>
  <si>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</si>
  <si>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</si>
  <si>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</si>
  <si>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</si>
  <si>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</si>
  <si>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</si>
  <si>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</si>
  <si>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</si>
  <si>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</si>
  <si>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</si>
  <si>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</si>
  <si>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</si>
  <si>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</si>
  <si>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</si>
  <si>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</si>
  <si>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</si>
  <si>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</si>
  <si>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</si>
  <si>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</si>
  <si>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</si>
  <si>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</si>
  <si>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</si>
  <si>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</si>
  <si>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</si>
  <si>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</si>
  <si>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</si>
  <si>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</si>
  <si>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</si>
  <si>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</si>
  <si>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</si>
  <si>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</si>
  <si>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</si>
  <si>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</si>
  <si>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</si>
  <si>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</si>
  <si>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</si>
  <si>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</si>
  <si>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</si>
  <si>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</si>
  <si>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</si>
  <si>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</si>
  <si>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</si>
  <si>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</si>
  <si>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</si>
  <si>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</si>
  <si>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</si>
  <si>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</si>
  <si>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</si>
  <si>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</si>
  <si>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</si>
  <si>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</si>
  <si>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</si>
  <si>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</si>
  <si>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</si>
  <si>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</si>
  <si>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</si>
  <si>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</si>
  <si>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</si>
  <si>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</si>
  <si>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</si>
  <si>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</si>
  <si>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</si>
  <si>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</si>
  <si>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</si>
  <si>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</si>
  <si>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</si>
  <si>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</si>
  <si>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</si>
  <si>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</si>
  <si>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</si>
  <si>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</si>
  <si>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</si>
  <si>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</si>
  <si>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</si>
  <si>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</si>
  <si>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</si>
  <si>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</si>
  <si>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</si>
  <si>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</si>
  <si>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</si>
  <si>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</si>
  <si>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</si>
  <si>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</si>
  <si>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</si>
  <si>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</si>
  <si>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</si>
  <si>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</si>
  <si>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</si>
  <si>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</si>
  <si>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</si>
  <si>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</si>
  <si>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</si>
  <si>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</si>
  <si>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</si>
  <si>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</si>
  <si>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</si>
  <si>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</si>
  <si>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</si>
  <si>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</si>
  <si>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</si>
  <si>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</si>
  <si>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</si>
  <si>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</si>
  <si>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</si>
  <si>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</si>
  <si>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</si>
  <si>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</si>
  <si>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</si>
  <si>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</si>
  <si>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</si>
  <si>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</si>
  <si>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</si>
  <si>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</si>
  <si>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</si>
  <si>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</si>
  <si>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</si>
  <si>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</si>
  <si>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</si>
  <si>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</si>
  <si>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</si>
  <si>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</si>
  <si>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</si>
  <si>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</si>
  <si>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</si>
  <si>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</si>
  <si>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</si>
  <si>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</si>
  <si>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</si>
  <si>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</si>
  <si>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</si>
  <si>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</si>
  <si>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</si>
  <si>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</si>
  <si>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</si>
  <si>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</si>
  <si>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</si>
  <si>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</si>
  <si>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</si>
  <si>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</si>
  <si>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</si>
  <si>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</si>
  <si>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</si>
  <si>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</si>
  <si>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</si>
  <si>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</si>
  <si>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</si>
  <si>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</si>
  <si>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</si>
  <si>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</si>
  <si>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</si>
  <si>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</si>
  <si>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</si>
  <si>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</si>
  <si>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</si>
  <si>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</si>
  <si>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</si>
  <si>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</si>
  <si>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</si>
  <si>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</si>
  <si>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</si>
  <si>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</si>
  <si>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</si>
  <si>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</si>
  <si>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</si>
  <si>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</si>
  <si>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</si>
  <si>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</si>
  <si>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</si>
  <si>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</si>
  <si>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</si>
  <si>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</si>
  <si>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</si>
  <si>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</si>
  <si>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</si>
  <si>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</si>
  <si>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</si>
  <si>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</si>
  <si>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</si>
  <si>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</si>
  <si>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</si>
  <si>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</si>
  <si>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</si>
  <si>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</si>
  <si>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</si>
  <si>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</si>
  <si>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</si>
  <si>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</si>
  <si>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</si>
  <si>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</si>
  <si>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</si>
  <si>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</si>
  <si>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</si>
  <si>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</si>
  <si>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</si>
  <si>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</si>
  <si>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</si>
  <si>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</si>
  <si>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</si>
  <si>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</si>
  <si>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</si>
  <si>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</si>
  <si>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</si>
  <si>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</si>
  <si>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</si>
  <si>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</si>
  <si>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</si>
  <si>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</si>
  <si>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</si>
  <si>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</si>
  <si>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</si>
  <si>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</si>
  <si>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</si>
  <si>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</si>
  <si>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</si>
  <si>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</si>
  <si>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</si>
  <si>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</si>
  <si>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</si>
  <si>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</si>
  <si>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</si>
  <si>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</si>
  <si>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</si>
  <si>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</si>
  <si>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</si>
  <si>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</si>
  <si>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</si>
  <si>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</si>
  <si>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</si>
  <si>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</si>
  <si>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</si>
  <si>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</si>
  <si>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</si>
  <si>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</si>
  <si>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</si>
  <si>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</si>
  <si>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</si>
  <si>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</si>
  <si>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</si>
  <si>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</si>
  <si>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</si>
  <si>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</si>
  <si>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</si>
  <si>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</si>
  <si>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</si>
  <si>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</si>
  <si>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</si>
  <si>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</si>
  <si>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</si>
  <si>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</si>
  <si>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</si>
  <si>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</si>
  <si>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</si>
  <si>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</si>
  <si>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</si>
  <si>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</si>
  <si>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</si>
  <si>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</si>
  <si>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</si>
  <si>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</si>
  <si>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</si>
  <si>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</si>
  <si>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</si>
  <si>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</si>
  <si>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</si>
  <si>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</si>
  <si>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</si>
  <si>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</si>
  <si>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</si>
  <si>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</si>
  <si>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</si>
  <si>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</si>
  <si>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</si>
  <si>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</si>
  <si>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</si>
  <si>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</si>
  <si>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</si>
  <si>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</si>
  <si>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</si>
  <si>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</si>
  <si>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</si>
  <si>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</si>
  <si>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</si>
  <si>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</si>
  <si>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</si>
  <si>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</si>
  <si>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</si>
  <si>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</si>
  <si>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</si>
  <si>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</si>
  <si>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</si>
  <si>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</si>
  <si>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</si>
  <si>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</si>
  <si>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</si>
  <si>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</si>
  <si>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</si>
  <si>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</si>
  <si>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</si>
  <si>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</si>
  <si>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</si>
  <si>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</si>
  <si>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</si>
  <si>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</si>
  <si>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</si>
  <si>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</si>
  <si>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</si>
  <si>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</si>
  <si>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</si>
  <si>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</si>
  <si>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</si>
  <si>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</si>
  <si>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</si>
  <si>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</si>
  <si>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</si>
  <si>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</si>
  <si>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</si>
  <si>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</si>
  <si>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</si>
  <si>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</si>
  <si>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</si>
  <si>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</si>
  <si>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</si>
  <si>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</si>
  <si>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</si>
  <si>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</si>
  <si>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</si>
  <si>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</si>
  <si>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</si>
  <si>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</si>
  <si>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</si>
  <si>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</si>
  <si>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</si>
  <si>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</si>
  <si>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</si>
  <si>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</si>
  <si>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</si>
  <si>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</si>
  <si>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</si>
  <si>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</si>
  <si>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</si>
  <si>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</si>
  <si>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</si>
  <si>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</si>
  <si>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</si>
  <si>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</si>
  <si>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</si>
  <si>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</si>
  <si>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</si>
  <si>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</si>
  <si>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</si>
  <si>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</si>
  <si>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</si>
  <si>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</si>
  <si>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</si>
  <si>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</si>
  <si>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</si>
  <si>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</si>
  <si>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</si>
  <si>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</si>
  <si>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</si>
  <si>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</si>
  <si>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</si>
  <si>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</si>
  <si>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</si>
  <si>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</si>
  <si>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</si>
  <si>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</si>
  <si>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</si>
  <si>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</si>
  <si>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</si>
  <si>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</si>
  <si>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</si>
  <si>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</si>
  <si>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</si>
  <si>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</si>
  <si>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</si>
  <si>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</si>
  <si>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</si>
  <si>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</si>
  <si>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</si>
  <si>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</si>
  <si>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</si>
  <si>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</si>
  <si>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</si>
  <si>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</si>
  <si>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</si>
  <si>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</si>
  <si>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</si>
  <si>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</si>
  <si>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</si>
  <si>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</si>
  <si>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</si>
  <si>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</si>
  <si>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</si>
  <si>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</si>
  <si>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</si>
  <si>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</si>
  <si>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</si>
  <si>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</si>
  <si>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</si>
  <si>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</si>
  <si>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</si>
  <si>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</si>
  <si>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</si>
  <si>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</si>
  <si>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</si>
  <si>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</si>
  <si>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</si>
  <si>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</si>
  <si>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</si>
  <si>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</si>
  <si>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</si>
  <si>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</si>
  <si>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</si>
  <si>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</si>
  <si>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</si>
  <si>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</si>
  <si>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</si>
  <si>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</si>
  <si>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</si>
  <si>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</si>
  <si>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</si>
  <si>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</si>
  <si>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</si>
  <si>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</si>
  <si>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</si>
  <si>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</si>
  <si>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</si>
  <si>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</si>
  <si>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</si>
  <si>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</si>
  <si>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</si>
  <si>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</si>
  <si>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</si>
  <si>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</si>
  <si>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</si>
  <si>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</si>
  <si>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</si>
  <si>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</si>
  <si>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</si>
  <si>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</si>
  <si>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</si>
  <si>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</si>
  <si>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</si>
  <si>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</si>
  <si>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</si>
  <si>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</si>
  <si>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</si>
  <si>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</si>
  <si>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</si>
  <si>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</si>
  <si>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</si>
  <si>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</si>
  <si>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</si>
  <si>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</si>
  <si>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</si>
  <si>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</si>
  <si>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</si>
  <si>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</si>
  <si>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</si>
  <si>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</si>
  <si>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</si>
  <si>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</si>
  <si>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</si>
  <si>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</si>
  <si>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</si>
  <si>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</si>
  <si>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</si>
  <si>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</si>
  <si>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</si>
  <si>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</si>
  <si>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</si>
  <si>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</si>
  <si>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</si>
  <si>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</si>
  <si>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</si>
  <si>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</si>
  <si>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</si>
  <si>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</si>
  <si>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</si>
  <si>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</si>
  <si>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</si>
  <si>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</si>
  <si>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</si>
  <si>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</si>
  <si>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</si>
  <si>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</si>
  <si>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</si>
  <si>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</si>
  <si>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</si>
  <si>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</si>
  <si>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</si>
  <si>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</si>
  <si>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</si>
  <si>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</si>
  <si>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</si>
  <si>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</si>
  <si>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</si>
  <si>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</si>
  <si>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</si>
  <si>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</si>
  <si>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</si>
  <si>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</si>
  <si>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</si>
  <si>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</si>
  <si>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</si>
  <si>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</si>
  <si>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</si>
  <si>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</si>
  <si>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</si>
  <si>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</si>
  <si>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</si>
  <si>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</si>
  <si>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</si>
  <si>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</si>
  <si>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</si>
  <si>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</si>
  <si>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</si>
  <si>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</si>
  <si>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</si>
  <si>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</si>
  <si>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</si>
  <si>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</si>
  <si>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</si>
  <si>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</si>
  <si>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</si>
  <si>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</si>
  <si>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</si>
  <si>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</si>
  <si>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</si>
  <si>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</si>
  <si>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</si>
  <si>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</si>
  <si>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</si>
  <si>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</si>
  <si>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</si>
  <si>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</si>
  <si>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</si>
  <si>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</si>
  <si>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</si>
  <si>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</si>
  <si>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</si>
  <si>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</si>
  <si>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</si>
  <si>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</si>
  <si>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</si>
  <si>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</si>
  <si>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</si>
  <si>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</si>
  <si>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</si>
  <si>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</si>
  <si>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</si>
  <si>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</si>
  <si>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</si>
  <si>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</si>
  <si>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</si>
  <si>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</si>
  <si>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</si>
  <si>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</si>
  <si>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</si>
  <si>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</si>
  <si>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</si>
  <si>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</si>
  <si>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</si>
  <si>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</si>
  <si>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</si>
  <si>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</si>
  <si>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</si>
  <si>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</si>
  <si>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</si>
  <si>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</si>
  <si>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</si>
  <si>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</si>
  <si>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</si>
  <si>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</si>
  <si>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</si>
  <si>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</si>
  <si>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</si>
  <si>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</si>
  <si>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</si>
  <si>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</si>
  <si>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</si>
  <si>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</si>
  <si>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</si>
  <si>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</si>
  <si>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</si>
  <si>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</si>
  <si>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</si>
  <si>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</si>
  <si>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</si>
  <si>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</si>
  <si>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</si>
  <si>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</si>
  <si>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</si>
  <si>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</si>
  <si>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</si>
  <si>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</si>
  <si>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</si>
  <si>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</si>
  <si>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</si>
  <si>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</si>
  <si>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</si>
  <si>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</si>
  <si>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</si>
  <si>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</si>
  <si>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</si>
  <si>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</si>
  <si>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</si>
  <si>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</si>
  <si>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</si>
  <si>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</si>
  <si>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</si>
  <si>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</si>
  <si>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</si>
  <si>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</si>
  <si>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</si>
  <si>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</si>
  <si>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</si>
  <si>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</si>
  <si>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</si>
  <si>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</si>
  <si>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</si>
  <si>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</si>
  <si>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</si>
  <si>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</si>
  <si>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</si>
  <si>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</si>
  <si>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</si>
  <si>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</si>
  <si>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</si>
  <si>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</si>
  <si>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</si>
  <si>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</si>
  <si>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</si>
  <si>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</si>
  <si>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</si>
  <si>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</si>
  <si>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</si>
  <si>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</si>
  <si>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</si>
  <si>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</si>
  <si>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</si>
  <si>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</si>
  <si>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</si>
  <si>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</si>
  <si>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</si>
  <si>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</si>
  <si>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</si>
  <si>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</si>
  <si>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</si>
  <si>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</si>
  <si>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</si>
  <si>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</si>
  <si>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</si>
  <si>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</si>
  <si>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</si>
  <si>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</si>
  <si>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</si>
  <si>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</si>
  <si>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</si>
  <si>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</si>
  <si>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</si>
  <si>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</si>
  <si>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</si>
  <si>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</si>
  <si>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</si>
  <si>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</si>
  <si>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</si>
  <si>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</si>
  <si>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</si>
  <si>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</si>
  <si>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</si>
  <si>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</si>
  <si>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</si>
  <si>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</si>
  <si>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</si>
  <si>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</si>
  <si>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</si>
  <si>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</si>
  <si>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</si>
  <si>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</si>
  <si>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</si>
  <si>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</si>
  <si>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</si>
  <si>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</si>
  <si>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</si>
  <si>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</si>
  <si>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</si>
  <si>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</si>
  <si>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</si>
  <si>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</si>
  <si>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</si>
  <si>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</si>
  <si>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</si>
  <si>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</si>
  <si>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</si>
  <si>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</si>
  <si>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</si>
  <si>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</si>
  <si>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</si>
  <si>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</si>
  <si>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</si>
  <si>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</si>
  <si>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</si>
  <si>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</si>
  <si>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</si>
  <si>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</si>
  <si>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</si>
  <si>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</si>
  <si>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</si>
  <si>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</si>
  <si>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</si>
  <si>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</si>
  <si>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</si>
  <si>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</si>
  <si>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</si>
  <si>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</si>
  <si>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</si>
  <si>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</si>
  <si>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</si>
  <si>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</si>
  <si>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</si>
  <si>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</si>
  <si>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</si>
  <si>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</si>
  <si>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</si>
  <si>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</si>
  <si>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</si>
  <si>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</si>
  <si>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</si>
  <si>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</si>
  <si>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</si>
  <si>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</si>
  <si>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</si>
  <si>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</si>
  <si>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</si>
  <si>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</si>
  <si>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</si>
  <si>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</si>
  <si>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</si>
  <si>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</si>
  <si>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</si>
  <si>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</si>
  <si>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</si>
  <si>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</si>
  <si>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</si>
  <si>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</si>
  <si>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</si>
  <si>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</si>
  <si>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</si>
  <si>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</si>
  <si>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</si>
  <si>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</si>
  <si>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</si>
  <si>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</si>
  <si>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</si>
  <si>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</si>
  <si>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</si>
  <si>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</si>
  <si>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</si>
  <si>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</si>
  <si>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</si>
  <si>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</si>
  <si>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</si>
  <si>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</si>
  <si>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</si>
  <si>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</si>
  <si>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</si>
  <si>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</si>
  <si>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</si>
  <si>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</si>
  <si>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</si>
  <si>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</si>
  <si>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</si>
  <si>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</si>
  <si>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</si>
  <si>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</si>
  <si>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</si>
  <si>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</si>
  <si>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</si>
  <si>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</si>
  <si>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</si>
  <si>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</si>
  <si>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</si>
  <si>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</si>
  <si>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</si>
  <si>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</si>
  <si>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</si>
  <si>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</si>
  <si>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</si>
  <si>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</si>
  <si>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</si>
  <si>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</si>
  <si>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</si>
  <si>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</si>
  <si>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</si>
  <si>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</si>
  <si>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</si>
  <si>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</si>
  <si>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</si>
  <si>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</si>
  <si>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</si>
  <si>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</si>
  <si>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</si>
  <si>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</si>
  <si>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</si>
  <si>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</si>
  <si>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</si>
  <si>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</si>
  <si>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</si>
  <si>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</si>
  <si>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</si>
  <si>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</si>
  <si>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</si>
  <si>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</si>
  <si>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</si>
  <si>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</si>
  <si>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</si>
  <si>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</si>
  <si>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</si>
  <si>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</si>
  <si>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</si>
  <si>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</si>
  <si>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</si>
  <si>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</si>
  <si>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</si>
  <si>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</si>
  <si>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</si>
  <si>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</si>
  <si>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</si>
  <si>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</si>
  <si>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</si>
  <si>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</si>
  <si>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</si>
  <si>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</si>
  <si>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</si>
  <si>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</si>
  <si>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</si>
  <si>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</si>
  <si>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</si>
  <si>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</si>
  <si>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</si>
  <si>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</si>
  <si>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</si>
  <si>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</si>
  <si>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</si>
  <si>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</si>
  <si>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</si>
  <si>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</si>
  <si>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</si>
  <si>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</si>
  <si>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</si>
  <si>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</si>
  <si>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</si>
  <si>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</si>
  <si>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</si>
  <si>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</si>
  <si>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</si>
  <si>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</si>
  <si>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</si>
  <si>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</si>
  <si>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</si>
  <si>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</si>
  <si>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</si>
  <si>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</si>
  <si>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</si>
  <si>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</si>
  <si>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</si>
  <si>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</si>
  <si>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</si>
  <si>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</si>
  <si>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</si>
  <si>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</si>
  <si>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</si>
  <si>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</si>
  <si>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</si>
  <si>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</si>
  <si>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</si>
  <si>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</si>
  <si>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</si>
  <si>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</si>
  <si>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</si>
  <si>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</si>
  <si>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</si>
  <si>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</si>
  <si>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</si>
  <si>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</si>
  <si>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</si>
  <si>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</si>
  <si>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</si>
  <si>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</si>
  <si>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</si>
  <si>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</si>
  <si>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</si>
  <si>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</si>
  <si>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</si>
  <si>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</si>
  <si>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</si>
  <si>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</si>
  <si>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</si>
  <si>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</si>
  <si>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</si>
  <si>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</si>
  <si>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</si>
  <si>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</si>
  <si>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</si>
  <si>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</si>
  <si>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</si>
  <si>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</si>
  <si>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</si>
  <si>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</si>
  <si>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</si>
  <si>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</si>
  <si>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</si>
  <si>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</si>
  <si>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</si>
  <si>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</si>
  <si>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</si>
  <si>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</si>
  <si>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</si>
  <si>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</si>
  <si>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</si>
  <si>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</si>
  <si>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</si>
  <si>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</si>
  <si>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</si>
  <si>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</si>
  <si>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</si>
  <si>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</si>
  <si>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</si>
  <si>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</si>
  <si>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</si>
  <si>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</si>
  <si>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</si>
  <si>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</si>
  <si>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</si>
  <si>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</si>
  <si>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</si>
  <si>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</si>
  <si>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</si>
  <si>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</si>
  <si>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</si>
  <si>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</si>
  <si>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</si>
  <si>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</si>
  <si>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</si>
  <si>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</si>
  <si>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</si>
  <si>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</si>
  <si>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</si>
  <si>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</si>
  <si>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</si>
  <si>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</si>
  <si>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</si>
  <si>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</si>
  <si>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</si>
  <si>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</si>
  <si>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</si>
  <si>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</si>
  <si>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</si>
  <si>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</si>
  <si>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</si>
  <si>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</si>
  <si>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</si>
  <si>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</si>
  <si>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</si>
  <si>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</si>
  <si>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</si>
  <si>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</si>
  <si>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</si>
  <si>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</si>
  <si>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</si>
  <si>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</si>
  <si>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</si>
  <si>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</si>
  <si>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</si>
  <si>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</si>
  <si>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</si>
  <si>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</si>
  <si>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</si>
  <si>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</si>
  <si>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</si>
  <si>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</si>
  <si>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</si>
  <si>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</si>
  <si>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</si>
  <si>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</si>
  <si>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</si>
  <si>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</si>
  <si>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</si>
  <si>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</si>
  <si>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</si>
  <si>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</si>
  <si>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</si>
  <si>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</si>
  <si>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</si>
  <si>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</si>
  <si>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</si>
  <si>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</si>
  <si>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</si>
  <si>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</si>
  <si>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</si>
  <si>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</si>
  <si>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</si>
  <si>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</si>
  <si>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</si>
  <si>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</si>
  <si>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</si>
  <si>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</si>
  <si>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</si>
  <si>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</si>
  <si>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</si>
  <si>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</si>
  <si>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</si>
  <si>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</si>
  <si>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</si>
  <si>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</si>
  <si>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</si>
  <si>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</si>
  <si>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</si>
  <si>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</si>
  <si>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</si>
  <si>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</si>
  <si>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</si>
  <si>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</si>
  <si>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</si>
  <si>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</si>
  <si>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</si>
  <si>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</si>
  <si>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</si>
  <si>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</si>
  <si>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</si>
  <si>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</si>
  <si>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</si>
  <si>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</si>
  <si>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</si>
  <si>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</si>
  <si>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</si>
  <si>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</si>
  <si>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</si>
  <si>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</si>
  <si>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</si>
  <si>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</si>
  <si>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</si>
  <si>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</si>
  <si>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</si>
  <si>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</si>
  <si>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</si>
  <si>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</si>
  <si>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</si>
  <si>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</si>
  <si>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</si>
  <si>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</si>
  <si>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</si>
  <si>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</si>
  <si>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</si>
  <si>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</si>
  <si>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</si>
  <si>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</si>
  <si>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</si>
  <si>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</si>
  <si>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</si>
  <si>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</si>
  <si>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</si>
  <si>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</si>
  <si>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</si>
  <si>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</si>
  <si>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</si>
  <si>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</si>
  <si>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</si>
  <si>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</si>
  <si>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</si>
  <si>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</si>
  <si>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</si>
  <si>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</si>
  <si>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</si>
  <si>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</si>
  <si>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</si>
  <si>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</si>
  <si>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</si>
  <si>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</si>
  <si>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</si>
  <si>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</si>
  <si>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</si>
  <si>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</si>
  <si>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</si>
  <si>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</si>
  <si>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</si>
  <si>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</si>
  <si>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</si>
  <si>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</si>
  <si>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</si>
  <si>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</si>
  <si>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</si>
  <si>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</si>
  <si>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</si>
  <si>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</si>
  <si>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</si>
  <si>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</si>
  <si>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</si>
  <si>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</si>
  <si>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</si>
  <si>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</si>
  <si>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</si>
  <si>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</si>
  <si>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</si>
  <si>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</si>
  <si>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</si>
  <si>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</si>
  <si>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</si>
  <si>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</si>
  <si>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</si>
  <si>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</si>
  <si>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</si>
  <si>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</si>
  <si>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</si>
  <si>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</si>
  <si>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</si>
  <si>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</si>
  <si>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</si>
  <si>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</si>
  <si>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</si>
  <si>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</si>
  <si>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</si>
  <si>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</si>
  <si>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</si>
  <si>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</si>
  <si>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</si>
  <si>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</si>
  <si>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</si>
  <si>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</si>
  <si>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</si>
  <si>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</si>
  <si>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</si>
  <si>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</si>
  <si>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</si>
  <si>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</si>
  <si>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</si>
  <si>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</si>
  <si>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</si>
  <si>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</si>
  <si>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</si>
  <si>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</si>
  <si>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</si>
  <si>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</si>
  <si>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</si>
  <si>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</si>
  <si>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</si>
  <si>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</si>
  <si>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</si>
  <si>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</si>
  <si>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</si>
  <si>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</si>
  <si>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</si>
  <si>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</si>
  <si>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</si>
  <si>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</si>
  <si>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</si>
  <si>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</si>
  <si>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</si>
  <si>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</si>
  <si>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</si>
  <si>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</si>
  <si>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</si>
  <si>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</si>
  <si>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</si>
  <si>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</si>
  <si>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</si>
  <si>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</si>
  <si>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</si>
  <si>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</si>
  <si>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</si>
  <si>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</si>
  <si>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</si>
  <si>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</si>
  <si>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</si>
  <si>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</si>
  <si>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</si>
  <si>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</si>
  <si>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</si>
  <si>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</si>
  <si>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</si>
  <si>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</si>
  <si>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</si>
  <si>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</si>
  <si>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</si>
  <si>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</si>
  <si>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</si>
  <si>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</si>
  <si>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</si>
  <si>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</si>
  <si>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</si>
  <si>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</si>
  <si>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</si>
  <si>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</si>
  <si>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</si>
  <si>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</si>
  <si>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</si>
  <si>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</si>
  <si>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</si>
  <si>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</si>
  <si>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</si>
  <si>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</si>
  <si>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</si>
  <si>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</si>
  <si>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</si>
  <si>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</si>
  <si>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</si>
  <si>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</si>
  <si>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</si>
  <si>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</si>
  <si>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</si>
  <si>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</si>
  <si>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</si>
  <si>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</si>
  <si>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</si>
  <si>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</si>
  <si>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</si>
  <si>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</si>
  <si>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</si>
  <si>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</si>
  <si>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</si>
  <si>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</si>
  <si>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</si>
  <si>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</si>
  <si>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</si>
  <si>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</si>
  <si>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</si>
  <si>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</si>
  <si>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</si>
  <si>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</si>
  <si>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</si>
  <si>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</si>
  <si>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</si>
  <si>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</si>
  <si>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</si>
  <si>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</si>
  <si>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</si>
  <si>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</si>
  <si>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</si>
  <si>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</si>
  <si>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</si>
  <si>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</si>
  <si>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</si>
  <si>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</si>
  <si>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</si>
  <si>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</si>
  <si>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</si>
  <si>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</si>
  <si>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</si>
  <si>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</si>
  <si>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</si>
  <si>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</si>
  <si>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</si>
  <si>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</si>
  <si>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</si>
  <si>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</si>
  <si>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</si>
  <si>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</si>
  <si>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</si>
  <si>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</si>
  <si>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</si>
  <si>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</si>
  <si>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</si>
  <si>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</si>
  <si>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</si>
  <si>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</si>
  <si>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</si>
  <si>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</si>
  <si>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</si>
  <si>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</si>
  <si>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</si>
  <si>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</si>
  <si>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</si>
  <si>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</si>
  <si>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</si>
  <si>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</si>
  <si>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</si>
  <si>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</si>
  <si>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</si>
  <si>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</si>
  <si>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</si>
  <si>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</si>
  <si>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</si>
  <si>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</si>
  <si>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</si>
  <si>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</si>
  <si>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</si>
  <si>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</si>
  <si>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</si>
  <si>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</si>
  <si>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</si>
  <si>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</si>
  <si>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</si>
  <si>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</si>
  <si>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</si>
  <si>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</si>
  <si>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</si>
  <si>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</si>
  <si>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</si>
  <si>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</si>
  <si>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</si>
  <si>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</si>
  <si>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</si>
  <si>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</si>
  <si>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</si>
  <si>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</si>
  <si>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</si>
  <si>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</si>
  <si>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</si>
  <si>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</si>
  <si>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</si>
  <si>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</si>
  <si>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</si>
  <si>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</si>
  <si>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</si>
  <si>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</si>
  <si>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</si>
  <si>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</si>
  <si>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</si>
  <si>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</si>
  <si>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</si>
  <si>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</si>
  <si>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</si>
  <si>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</si>
  <si>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</si>
  <si>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</si>
  <si>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</si>
  <si>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</si>
  <si>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</si>
  <si>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</si>
  <si>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</si>
  <si>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</si>
  <si>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</si>
  <si>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</si>
  <si>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</si>
  <si>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</si>
  <si>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</si>
  <si>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</si>
  <si>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</si>
  <si>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</si>
  <si>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</si>
  <si>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</si>
  <si>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</si>
  <si>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</si>
  <si>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</si>
  <si>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</si>
  <si>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</si>
  <si>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</si>
  <si>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</si>
  <si>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</si>
  <si>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</si>
  <si>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</si>
  <si>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</si>
  <si>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</si>
  <si>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</si>
  <si>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</si>
  <si>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</si>
  <si>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</si>
  <si>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</si>
  <si>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</si>
  <si>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</si>
  <si>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</si>
  <si>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</si>
  <si>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</si>
  <si>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</si>
  <si>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</si>
  <si>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</si>
  <si>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</si>
  <si>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</si>
  <si>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</si>
  <si>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</si>
  <si>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</si>
  <si>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</si>
  <si>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</si>
  <si>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</si>
  <si>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</si>
  <si>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</si>
  <si>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</si>
  <si>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</si>
  <si>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</si>
  <si>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</si>
  <si>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</si>
  <si>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</si>
  <si>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</si>
  <si>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</si>
  <si>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</si>
  <si>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</si>
  <si>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</si>
  <si>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</si>
  <si>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</si>
  <si>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</si>
  <si>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</si>
  <si>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</si>
  <si>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</si>
  <si>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</si>
  <si>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</si>
  <si>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</si>
  <si>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</si>
  <si>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</si>
  <si>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</si>
  <si>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</si>
  <si>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</si>
  <si>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</si>
  <si>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</si>
  <si>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</si>
  <si>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</si>
  <si>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</si>
  <si>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</si>
  <si>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</si>
  <si>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</si>
  <si>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</si>
  <si>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</si>
  <si>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</si>
  <si>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</si>
  <si>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</si>
  <si>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</si>
  <si>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</si>
  <si>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</si>
  <si>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</si>
  <si>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</si>
  <si>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</si>
  <si>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</si>
  <si>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</si>
  <si>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</si>
  <si>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</si>
  <si>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</si>
  <si>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</si>
  <si>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</si>
  <si>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</si>
  <si>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</si>
  <si>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</si>
  <si>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</si>
  <si>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</si>
  <si>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</si>
  <si>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</si>
  <si>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</si>
  <si>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</si>
  <si>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</si>
  <si>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</si>
  <si>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</si>
  <si>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</si>
  <si>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</si>
  <si>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</si>
  <si>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</si>
  <si>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</si>
  <si>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</si>
  <si>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</si>
  <si>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</si>
  <si>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</si>
  <si>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</si>
  <si>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</si>
  <si>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</si>
  <si>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</si>
  <si>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</si>
  <si>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</si>
  <si>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</si>
  <si>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</si>
  <si>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</si>
  <si>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</si>
  <si>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</si>
  <si>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</si>
  <si>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</si>
  <si>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</si>
  <si>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</si>
  <si>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</si>
  <si>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</si>
  <si>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</si>
  <si>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</si>
  <si>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</si>
  <si>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</si>
  <si>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</si>
  <si>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</si>
  <si>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</si>
  <si>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</si>
  <si>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</si>
  <si>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</si>
  <si>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</si>
  <si>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</si>
  <si>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</si>
  <si>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</si>
  <si>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</si>
  <si>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</si>
  <si>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</si>
  <si>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</si>
  <si>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</si>
  <si>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</si>
  <si>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</si>
  <si>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</si>
  <si>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</si>
  <si>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</si>
  <si>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</si>
  <si>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</si>
  <si>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</si>
  <si>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</si>
  <si>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</si>
  <si>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</si>
  <si>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</si>
  <si>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</si>
  <si>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</si>
  <si>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</si>
  <si>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</si>
  <si>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</si>
  <si>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</si>
  <si>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</si>
  <si>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</si>
  <si>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</si>
  <si>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</si>
  <si>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</si>
  <si>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</si>
  <si>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</si>
  <si>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</si>
  <si>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</si>
  <si>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</si>
  <si>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</si>
  <si>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</si>
  <si>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</si>
  <si>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</si>
  <si>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</si>
  <si>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</si>
  <si>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</si>
  <si>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</si>
  <si>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</si>
  <si>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</si>
  <si>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</si>
  <si>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</si>
  <si>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</si>
  <si>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</si>
  <si>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</si>
  <si>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</si>
  <si>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</si>
  <si>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</si>
  <si>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</si>
  <si>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</si>
  <si>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</si>
  <si>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</si>
  <si>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</si>
  <si>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</si>
  <si>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</si>
  <si>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</si>
  <si>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</si>
  <si>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</si>
  <si>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</si>
  <si>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</si>
  <si>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</si>
  <si>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</si>
  <si>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</si>
  <si>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</si>
  <si>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</si>
  <si>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</si>
  <si>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</si>
  <si>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</si>
  <si>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</si>
  <si>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</si>
  <si>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</si>
  <si>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</si>
  <si>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</si>
  <si>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</si>
  <si>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</si>
  <si>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</si>
  <si>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</si>
  <si>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</si>
  <si>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</si>
  <si>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</si>
  <si>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</si>
  <si>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</si>
  <si>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</si>
  <si>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</si>
  <si>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</si>
  <si>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</si>
  <si>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</si>
  <si>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</si>
  <si>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</si>
  <si>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</si>
  <si>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</si>
  <si>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</si>
  <si>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</si>
  <si>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</si>
  <si>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</si>
  <si>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</si>
  <si>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</si>
  <si>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</si>
  <si>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</si>
  <si>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</si>
  <si>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</si>
  <si>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</si>
  <si>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</si>
  <si>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</si>
  <si>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</si>
  <si>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</si>
  <si>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</si>
  <si>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</si>
  <si>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</si>
  <si>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</si>
  <si>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</si>
  <si>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</si>
  <si>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</si>
  <si>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</si>
  <si>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</si>
  <si>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</si>
  <si>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</si>
  <si>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</si>
  <si>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</si>
  <si>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</si>
  <si>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</si>
  <si>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</si>
  <si>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</si>
  <si>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</si>
  <si>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</si>
  <si>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</si>
  <si>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</si>
  <si>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</si>
  <si>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</si>
  <si>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</si>
  <si>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</si>
  <si>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</si>
  <si>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</si>
  <si>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</si>
  <si>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</si>
  <si>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</si>
  <si>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</si>
  <si>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</si>
  <si>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</si>
  <si>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</si>
  <si>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</si>
  <si>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</si>
  <si>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</si>
  <si>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</si>
  <si>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</si>
  <si>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</si>
  <si>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</si>
  <si>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</si>
  <si>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</si>
  <si>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</si>
  <si>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</si>
  <si>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</si>
  <si>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</si>
  <si>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</si>
  <si>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</si>
  <si>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</si>
  <si>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</si>
  <si>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</si>
  <si>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</si>
  <si>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</si>
  <si>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</si>
  <si>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</si>
  <si>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</si>
  <si>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</si>
  <si>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</si>
  <si>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</si>
  <si>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</si>
  <si>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</si>
  <si>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</si>
  <si>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</si>
  <si>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</si>
  <si>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</si>
  <si>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</si>
  <si>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</si>
  <si>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</si>
  <si>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</si>
  <si>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</si>
  <si>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</si>
  <si>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</si>
  <si>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</si>
  <si>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</si>
  <si>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</si>
  <si>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</si>
  <si>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</si>
  <si>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</si>
  <si>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</si>
  <si>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</si>
  <si>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</si>
  <si>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</si>
  <si>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</si>
  <si>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</si>
  <si>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</si>
  <si>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</si>
  <si>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</si>
  <si>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</si>
  <si>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</si>
  <si>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</si>
  <si>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</si>
  <si>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</si>
  <si>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</si>
  <si>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</si>
  <si>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</si>
  <si>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</si>
  <si>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</si>
  <si>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</si>
  <si>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</si>
  <si>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</si>
  <si>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</si>
  <si>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</si>
  <si>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</si>
  <si>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</si>
  <si>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</si>
  <si>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</si>
  <si>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</si>
  <si>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</si>
  <si>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</si>
  <si>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</si>
  <si>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</si>
  <si>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</si>
  <si>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</si>
  <si>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</si>
  <si>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</si>
  <si>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</si>
  <si>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</si>
  <si>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</si>
  <si>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</si>
  <si>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</si>
  <si>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</si>
  <si>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</si>
  <si>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</si>
  <si>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</si>
  <si>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</si>
  <si>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</si>
  <si>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</si>
  <si>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</si>
  <si>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</si>
  <si>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</si>
  <si>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</si>
  <si>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</si>
  <si>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</si>
  <si>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</si>
  <si>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</si>
  <si>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</si>
  <si>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</si>
  <si>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</si>
  <si>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</si>
  <si>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</si>
  <si>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</si>
  <si>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</si>
  <si>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</si>
  <si>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</si>
  <si>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</si>
  <si>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</si>
  <si>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</si>
  <si>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</si>
  <si>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</si>
  <si>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</si>
  <si>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</si>
  <si>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</si>
  <si>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</si>
  <si>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</si>
  <si>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</si>
  <si>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</si>
  <si>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</si>
  <si>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</si>
  <si>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</si>
  <si>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</si>
  <si>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</si>
  <si>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</si>
  <si>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</si>
  <si>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</si>
  <si>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</si>
  <si>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</si>
  <si>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</si>
  <si>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</si>
  <si>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</si>
  <si>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</si>
  <si>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</si>
  <si>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</si>
  <si>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</si>
  <si>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</si>
  <si>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</si>
  <si>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</si>
  <si>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</si>
  <si>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</si>
  <si>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</si>
  <si>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</si>
  <si>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</si>
  <si>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</si>
  <si>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</si>
  <si>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</si>
  <si>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</si>
  <si>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</si>
  <si>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</si>
  <si>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</si>
  <si>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</si>
  <si>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</si>
  <si>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</si>
  <si>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</si>
  <si>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</si>
  <si>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</si>
  <si>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</si>
  <si>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</si>
  <si>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</si>
  <si>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</si>
  <si>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</si>
  <si>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</si>
  <si>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</si>
  <si>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</si>
  <si>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</si>
  <si>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</si>
  <si>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</si>
  <si>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</si>
  <si>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</si>
  <si>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</si>
  <si>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</si>
  <si>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</si>
  <si>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</si>
  <si>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</si>
  <si>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</si>
  <si>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</si>
  <si>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</si>
  <si>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</si>
  <si>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</si>
  <si>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</si>
  <si>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</si>
  <si>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</si>
  <si>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</si>
  <si>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</si>
  <si>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</si>
  <si>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</si>
  <si>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</si>
  <si>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</si>
  <si>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</si>
  <si>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</si>
  <si>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</si>
  <si>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</si>
  <si>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</si>
  <si>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</si>
  <si>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</si>
  <si>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</si>
  <si>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</si>
  <si>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</si>
  <si>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</si>
  <si>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</si>
  <si>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</si>
  <si>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</si>
  <si>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</si>
  <si>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</si>
  <si>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</si>
  <si>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</si>
  <si>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</si>
  <si>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</si>
  <si>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</si>
  <si>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</si>
  <si>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</si>
  <si>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</si>
  <si>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</si>
  <si>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</si>
  <si>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</si>
  <si>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</si>
  <si>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</si>
  <si>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</si>
  <si>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</si>
  <si>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</si>
  <si>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</si>
  <si>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</si>
  <si>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</si>
  <si>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</si>
  <si>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</si>
  <si>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</si>
  <si>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</si>
  <si>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</si>
  <si>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</si>
  <si>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</si>
  <si>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</si>
  <si>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</si>
  <si>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</si>
  <si>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</si>
  <si>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</si>
  <si>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</si>
  <si>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</si>
  <si>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</si>
  <si>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</si>
  <si>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</si>
  <si>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</si>
  <si>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</si>
  <si>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</si>
  <si>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</si>
  <si>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</si>
  <si>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</si>
  <si>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</si>
  <si>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</si>
  <si>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</si>
  <si>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</si>
  <si>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</si>
  <si>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</si>
  <si>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</si>
  <si>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</si>
  <si>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</si>
  <si>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</si>
  <si>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</si>
  <si>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</si>
  <si>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</si>
  <si>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</si>
  <si>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</si>
  <si>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</si>
  <si>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</si>
  <si>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</si>
  <si>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</si>
  <si>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</si>
  <si>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</si>
  <si>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</si>
  <si>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</si>
  <si>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</si>
  <si>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</si>
  <si>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</si>
  <si>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</si>
  <si>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</si>
  <si>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</si>
  <si>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</si>
  <si>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</si>
  <si>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</si>
  <si>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</si>
  <si>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</si>
  <si>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</si>
  <si>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</si>
  <si>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</si>
  <si>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</si>
  <si>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</si>
  <si>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</si>
  <si>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</si>
  <si>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</si>
  <si>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</si>
  <si>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</si>
  <si>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</si>
  <si>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</si>
  <si>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</si>
  <si>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</si>
  <si>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</si>
  <si>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</si>
  <si>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</si>
  <si>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</si>
  <si>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</si>
  <si>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</si>
  <si>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</si>
  <si>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</si>
  <si>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</si>
  <si>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</si>
  <si>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</si>
  <si>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</si>
  <si>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</si>
  <si>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</si>
  <si>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</si>
  <si>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</si>
  <si>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</si>
  <si>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</si>
  <si>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</si>
  <si>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</si>
  <si>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</si>
  <si>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</si>
  <si>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</si>
  <si>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</si>
  <si>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</si>
  <si>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</si>
  <si>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</si>
  <si>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</si>
  <si>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</si>
  <si>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</si>
  <si>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</si>
  <si>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</si>
  <si>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</si>
  <si>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</si>
  <si>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</si>
  <si>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</si>
  <si>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</si>
  <si>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</si>
  <si>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</si>
  <si>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</si>
  <si>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</si>
  <si>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</si>
  <si>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</si>
  <si>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</si>
  <si>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</si>
  <si>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</si>
  <si>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</si>
  <si>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</si>
  <si>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</si>
  <si>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</si>
  <si>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</si>
  <si>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</si>
  <si>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</si>
  <si>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</si>
  <si>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</si>
  <si>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</si>
  <si>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</si>
  <si>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</si>
  <si>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</si>
  <si>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</si>
  <si>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</si>
  <si>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</si>
  <si>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</si>
  <si>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</si>
  <si>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</si>
  <si>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</si>
  <si>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</si>
  <si>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</si>
  <si>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</si>
  <si>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</si>
  <si>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</si>
  <si>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</si>
  <si>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</si>
  <si>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</si>
  <si>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</si>
  <si>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</si>
  <si>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</si>
  <si>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</si>
  <si>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</si>
  <si>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</si>
  <si>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</si>
  <si>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</si>
  <si>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</si>
  <si>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</si>
  <si>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</si>
  <si>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</si>
  <si>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</si>
  <si>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</si>
  <si>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</si>
  <si>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</si>
  <si>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</si>
  <si>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</si>
  <si>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</si>
  <si>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</si>
  <si>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</si>
  <si>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</si>
  <si>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</si>
  <si>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</si>
  <si>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</si>
  <si>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</si>
  <si>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</si>
  <si>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</si>
  <si>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</si>
  <si>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</si>
  <si>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</si>
  <si>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</si>
  <si>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</si>
  <si>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</si>
  <si>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</si>
  <si>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</si>
  <si>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</si>
  <si>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</si>
  <si>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</si>
  <si>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</si>
  <si>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</si>
  <si>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</si>
  <si>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</si>
  <si>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</si>
  <si>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</si>
  <si>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</si>
  <si>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</si>
  <si>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</si>
  <si>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</si>
  <si>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</si>
  <si>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</si>
  <si>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</si>
  <si>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</si>
  <si>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</si>
  <si>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</si>
  <si>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</si>
  <si>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</si>
  <si>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</si>
  <si>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</si>
  <si>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</si>
  <si>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</si>
  <si>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</si>
  <si>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</si>
  <si>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</si>
  <si>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</si>
  <si>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</si>
  <si>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</si>
  <si>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</si>
  <si>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</si>
  <si>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</si>
  <si>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</si>
  <si>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</si>
  <si>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</si>
  <si>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</si>
  <si>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</si>
  <si>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</si>
  <si>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</si>
  <si>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</si>
  <si>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</si>
  <si>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</si>
  <si>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</si>
  <si>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</si>
  <si>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</si>
  <si>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</si>
  <si>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</si>
  <si>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</si>
  <si>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</si>
  <si>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</si>
  <si>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</si>
  <si>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</si>
  <si>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</si>
  <si>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</si>
  <si>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</si>
  <si>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</si>
  <si>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</si>
  <si>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</si>
  <si>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</si>
  <si>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</si>
  <si>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</si>
  <si>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</si>
  <si>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</si>
  <si>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</si>
  <si>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</si>
  <si>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</si>
  <si>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</si>
  <si>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</si>
  <si>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</si>
  <si>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</si>
  <si>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</si>
  <si>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</si>
  <si>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</si>
  <si>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</si>
  <si>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</si>
  <si>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</si>
  <si>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</si>
  <si>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</si>
  <si>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</si>
  <si>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</si>
  <si>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</si>
  <si>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</si>
  <si>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</si>
  <si>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</si>
  <si>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</si>
  <si>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</si>
  <si>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</si>
  <si>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</si>
  <si>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</si>
  <si>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</si>
  <si>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</si>
  <si>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</si>
  <si>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</si>
  <si>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</si>
  <si>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</si>
  <si>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</si>
  <si>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</si>
  <si>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</si>
  <si>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</si>
  <si>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</si>
  <si>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</si>
  <si>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</si>
  <si>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</si>
  <si>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</si>
  <si>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</si>
  <si>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</si>
  <si>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</si>
  <si>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</si>
  <si>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</si>
  <si>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</si>
  <si>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</si>
  <si>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</si>
  <si>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</si>
  <si>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</si>
  <si>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</si>
  <si>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</si>
  <si>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</si>
  <si>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</si>
  <si>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</si>
  <si>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</si>
  <si>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</si>
  <si>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</si>
  <si>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</si>
  <si>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</si>
  <si>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</si>
  <si>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</si>
  <si>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</si>
  <si>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</si>
  <si>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</si>
  <si>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</si>
  <si>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</si>
  <si>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</si>
  <si>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</si>
  <si>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</si>
  <si>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</si>
  <si>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</si>
  <si>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</si>
  <si>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</si>
  <si>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</si>
  <si>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</si>
  <si>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</si>
  <si>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</si>
  <si>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</si>
  <si>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</si>
  <si>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</si>
  <si>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</si>
  <si>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</si>
  <si>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</si>
  <si>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</si>
  <si>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</si>
  <si>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</si>
  <si>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</si>
  <si>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</si>
  <si>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</si>
  <si>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</si>
  <si>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</si>
  <si>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</si>
  <si>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</si>
  <si>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</si>
  <si>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</si>
  <si>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</si>
  <si>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</si>
  <si>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</si>
  <si>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</si>
  <si>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</si>
  <si>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</si>
  <si>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</si>
  <si>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</si>
  <si>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</si>
  <si>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</si>
  <si>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</si>
  <si>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</si>
  <si>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</si>
  <si>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</si>
  <si>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</si>
  <si>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</si>
  <si>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</si>
  <si>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</si>
  <si>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</si>
  <si>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</si>
  <si>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</si>
  <si>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</si>
  <si>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</si>
  <si>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</si>
  <si>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</si>
  <si>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</si>
  <si>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</si>
  <si>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</si>
  <si>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</si>
  <si>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</si>
  <si>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</si>
  <si>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</si>
  <si>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</si>
  <si>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</si>
  <si>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</si>
  <si>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</si>
  <si>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</si>
  <si>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</si>
  <si>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</si>
  <si>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</si>
  <si>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</si>
  <si>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</si>
  <si>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</si>
  <si>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</si>
  <si>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</si>
  <si>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</si>
  <si>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</si>
  <si>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</si>
  <si>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</si>
  <si>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</si>
  <si>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</si>
  <si>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</si>
  <si>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</si>
  <si>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</si>
  <si>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</si>
  <si>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</si>
  <si>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</si>
  <si>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</si>
  <si>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</si>
  <si>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</si>
  <si>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</si>
  <si>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</si>
  <si>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</si>
  <si>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</si>
  <si>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</si>
  <si>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</si>
  <si>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</si>
  <si>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</si>
  <si>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</si>
  <si>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</si>
  <si>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</si>
  <si>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</si>
  <si>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</si>
  <si>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</si>
  <si>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</si>
  <si>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</si>
  <si>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</si>
  <si>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</si>
  <si>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</si>
  <si>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</si>
  <si>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</si>
  <si>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</si>
  <si>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</si>
  <si>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</si>
  <si>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</si>
  <si>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</si>
  <si>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</si>
  <si>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</si>
  <si>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</si>
  <si>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</si>
  <si>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</si>
  <si>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</si>
  <si>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</si>
  <si>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</si>
  <si>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</si>
  <si>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</si>
  <si>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</si>
  <si>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</si>
  <si>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</si>
  <si>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</si>
  <si>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</si>
  <si>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</si>
  <si>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</si>
  <si>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</si>
  <si>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</si>
  <si>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</si>
  <si>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</si>
  <si>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</si>
  <si>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</si>
  <si>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</si>
  <si>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</si>
  <si>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</si>
  <si>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</si>
  <si>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</si>
  <si>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</si>
  <si>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</si>
  <si>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</si>
  <si>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</si>
  <si>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</si>
  <si>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</si>
  <si>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</si>
  <si>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</si>
  <si>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</si>
  <si>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</si>
  <si>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</si>
  <si>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</si>
  <si>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</si>
  <si>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</si>
  <si>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</si>
  <si>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</si>
  <si>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</si>
  <si>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</si>
  <si>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</si>
  <si>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</si>
  <si>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</si>
  <si>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</si>
  <si>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</si>
  <si>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</si>
  <si>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</si>
  <si>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</si>
  <si>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</si>
  <si>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</si>
  <si>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</si>
  <si>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</si>
  <si>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</si>
  <si>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</si>
  <si>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</si>
  <si>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</si>
  <si>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</si>
  <si>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</si>
  <si>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</si>
  <si>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</si>
  <si>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</si>
  <si>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</si>
  <si>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</si>
  <si>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</si>
  <si>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</si>
  <si>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</si>
  <si>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</si>
  <si>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</si>
  <si>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</si>
  <si>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</si>
  <si>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</si>
  <si>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</si>
  <si>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</si>
  <si>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</si>
  <si>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</si>
  <si>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</si>
  <si>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</si>
  <si>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</si>
  <si>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</si>
  <si>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</si>
  <si>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</si>
  <si>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</si>
  <si>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</si>
  <si>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</si>
  <si>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</si>
  <si>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</si>
  <si>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</si>
  <si>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</si>
  <si>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</si>
  <si>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</si>
  <si>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</si>
  <si>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</si>
  <si>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</si>
  <si>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</si>
  <si>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</si>
  <si>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</si>
  <si>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</si>
  <si>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</si>
  <si>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</si>
  <si>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</si>
  <si>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</si>
  <si>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</si>
  <si>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</si>
  <si>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</si>
  <si>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</si>
  <si>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</si>
  <si>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</si>
  <si>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</si>
  <si>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</si>
  <si>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</si>
  <si>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</si>
  <si>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</si>
  <si>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</si>
  <si>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</si>
  <si>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</si>
  <si>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</si>
  <si>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</si>
  <si>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</si>
  <si>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</si>
  <si>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</si>
  <si>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</si>
  <si>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</si>
  <si>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</si>
  <si>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</si>
  <si>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</si>
  <si>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</si>
  <si>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</si>
  <si>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</si>
  <si>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</si>
  <si>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</si>
  <si>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</si>
  <si>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</si>
  <si>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</si>
  <si>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</si>
  <si>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</si>
  <si>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</si>
  <si>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</si>
  <si>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</si>
  <si>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</si>
  <si>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</si>
  <si>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</si>
  <si>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</si>
  <si>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</si>
  <si>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</si>
  <si>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</si>
  <si>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</si>
  <si>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</si>
  <si>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</si>
  <si>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</si>
  <si>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</si>
  <si>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</si>
  <si>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</si>
  <si>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</si>
  <si>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</si>
  <si>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</si>
  <si>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</si>
  <si>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</si>
  <si>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</si>
  <si>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</si>
  <si>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</si>
  <si>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</si>
  <si>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</si>
  <si>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</si>
  <si>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</si>
  <si>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</si>
  <si>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</si>
  <si>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</si>
  <si>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</si>
  <si>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</si>
  <si>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</si>
  <si>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</si>
  <si>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</si>
  <si>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</si>
  <si>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</si>
  <si>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</si>
  <si>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</si>
  <si>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</si>
  <si>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</si>
  <si>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</si>
  <si>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</si>
  <si>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</si>
  <si>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</si>
  <si>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</si>
  <si>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</si>
  <si>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</si>
  <si>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</si>
  <si>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</si>
  <si>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</si>
  <si>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</si>
  <si>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</si>
  <si>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</si>
  <si>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</si>
  <si>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</si>
  <si>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</si>
  <si>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</si>
  <si>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</si>
  <si>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</si>
  <si>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</si>
  <si>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</si>
  <si>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</si>
  <si>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</si>
  <si>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</si>
  <si>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</si>
  <si>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</si>
  <si>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</si>
  <si>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</si>
  <si>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</si>
  <si>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</si>
  <si>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</si>
  <si>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</si>
  <si>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</si>
  <si>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</si>
  <si>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</si>
  <si>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</si>
  <si>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</si>
  <si>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</si>
  <si>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</si>
  <si>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</si>
  <si>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</si>
  <si>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</si>
  <si>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</si>
  <si>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</si>
  <si>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</si>
  <si>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</si>
  <si>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</si>
  <si>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</si>
  <si>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</si>
  <si>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</si>
  <si>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</si>
  <si>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</si>
  <si>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</si>
  <si>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</si>
  <si>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</si>
  <si>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</si>
  <si>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</si>
  <si>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</si>
  <si>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</si>
  <si>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</si>
  <si>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</si>
  <si>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</si>
  <si>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</si>
  <si>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</si>
  <si>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</si>
  <si>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</si>
  <si>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</si>
  <si>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</si>
  <si>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</si>
  <si>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</si>
  <si>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</si>
  <si>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</si>
  <si>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</si>
  <si>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</si>
  <si>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</si>
  <si>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</si>
  <si>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</si>
  <si>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</si>
  <si>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</si>
  <si>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</si>
  <si>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</si>
  <si>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</si>
  <si>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</si>
  <si>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</si>
  <si>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</si>
  <si>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</si>
  <si>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</si>
  <si>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</si>
  <si>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</si>
  <si>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</si>
  <si>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</si>
  <si>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</si>
  <si>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</si>
  <si>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</si>
  <si>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</si>
  <si>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</si>
  <si>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</si>
  <si>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</si>
  <si>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</si>
  <si>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</si>
  <si>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</si>
  <si>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</si>
  <si>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</si>
  <si>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</si>
  <si>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</si>
  <si>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</si>
  <si>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</si>
  <si>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</si>
  <si>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</si>
  <si>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</si>
  <si>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</si>
  <si>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</si>
  <si>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</si>
  <si>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</si>
  <si>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</si>
  <si>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</si>
  <si>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</si>
  <si>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</si>
  <si>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</si>
  <si>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</si>
  <si>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</si>
  <si>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</si>
  <si>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</si>
  <si>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</si>
  <si>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</si>
  <si>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</si>
  <si>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</si>
  <si>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</si>
  <si>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</si>
  <si>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</si>
  <si>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</si>
  <si>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</si>
  <si>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</si>
  <si>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</si>
  <si>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</si>
  <si>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</si>
  <si>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</si>
  <si>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</si>
  <si>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</si>
  <si>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</si>
  <si>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</si>
  <si>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</si>
  <si>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</si>
  <si>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</si>
  <si>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</si>
  <si>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</si>
  <si>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</si>
  <si>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</si>
  <si>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</si>
  <si>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</si>
  <si>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</si>
  <si>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</si>
  <si>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</si>
  <si>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</si>
  <si>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</si>
  <si>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</si>
  <si>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</si>
  <si>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</si>
  <si>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</si>
  <si>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</si>
  <si>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</si>
  <si>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</si>
  <si>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</si>
  <si>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</si>
  <si>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</si>
  <si>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</si>
  <si>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</si>
  <si>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</si>
  <si>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</si>
  <si>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</si>
  <si>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</si>
  <si>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</si>
  <si>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</si>
  <si>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</si>
  <si>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</si>
  <si>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</si>
  <si>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</si>
  <si>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</si>
  <si>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</si>
  <si>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</si>
  <si>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</si>
  <si>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</si>
  <si>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</si>
  <si>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</si>
  <si>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</si>
  <si>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</si>
  <si>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</si>
  <si>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</si>
  <si>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</si>
  <si>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</si>
  <si>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</si>
  <si>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</si>
  <si>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</si>
  <si>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</si>
  <si>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</si>
  <si>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</si>
  <si>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</si>
  <si>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</si>
  <si>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</si>
  <si>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</si>
  <si>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</si>
  <si>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</si>
  <si>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</si>
  <si>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</si>
  <si>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</si>
  <si>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</si>
  <si>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</si>
  <si>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</si>
  <si>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</si>
  <si>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</si>
  <si>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</si>
  <si>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</si>
  <si>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</si>
  <si>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</si>
  <si>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</si>
  <si>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</si>
  <si>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</si>
  <si>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</si>
  <si>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</si>
  <si>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</si>
  <si>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</si>
  <si>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</si>
  <si>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</si>
  <si>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</si>
  <si>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</si>
  <si>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</si>
  <si>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</si>
  <si>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</si>
  <si>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</si>
  <si>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</si>
  <si>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</si>
  <si>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</si>
  <si>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</si>
  <si>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</si>
  <si>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</si>
  <si>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</si>
  <si>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</si>
  <si>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</si>
  <si>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</si>
  <si>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</si>
  <si>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</si>
  <si>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</si>
  <si>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</si>
  <si>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</si>
  <si>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</si>
  <si>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</si>
  <si>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</si>
  <si>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</si>
  <si>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</si>
  <si>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</si>
  <si>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</si>
  <si>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</si>
  <si>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</si>
  <si>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</si>
  <si>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</si>
  <si>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</si>
  <si>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</si>
  <si>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</si>
  <si>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</si>
  <si>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</si>
  <si>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</si>
  <si>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</si>
  <si>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</si>
  <si>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</si>
  <si>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</si>
  <si>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</si>
  <si>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</si>
  <si>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</si>
  <si>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</si>
  <si>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</si>
  <si>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</si>
  <si>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</si>
  <si>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</si>
  <si>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</si>
  <si>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</si>
  <si>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</si>
  <si>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</si>
  <si>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</si>
  <si>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</si>
  <si>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</si>
  <si>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</si>
  <si>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</si>
  <si>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</si>
  <si>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</si>
  <si>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</si>
  <si>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</si>
  <si>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</si>
  <si>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</si>
  <si>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</si>
  <si>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</si>
  <si>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</si>
  <si>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</si>
  <si>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</si>
  <si>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</si>
  <si>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</si>
  <si>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</si>
  <si>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</si>
  <si>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</si>
  <si>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</si>
  <si>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</si>
  <si>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</si>
  <si>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</si>
  <si>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</si>
  <si>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</si>
  <si>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</si>
  <si>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</si>
  <si>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</si>
  <si>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</si>
  <si>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</si>
  <si>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</si>
  <si>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</si>
  <si>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</si>
  <si>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</si>
  <si>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</si>
  <si>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</si>
  <si>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</si>
  <si>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</si>
  <si>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</si>
  <si>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</si>
  <si>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</si>
  <si>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</si>
  <si>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</si>
  <si>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</si>
  <si>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</si>
  <si>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</si>
  <si>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</si>
  <si>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</si>
  <si>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</si>
  <si>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</si>
  <si>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</si>
  <si>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</si>
  <si>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</si>
  <si>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</si>
  <si>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</si>
  <si>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</si>
  <si>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</si>
  <si>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</si>
  <si>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</si>
  <si>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</si>
  <si>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</si>
  <si>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</si>
  <si>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</si>
  <si>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</si>
  <si>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</si>
  <si>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</si>
  <si>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</si>
  <si>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</si>
  <si>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</si>
  <si>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</si>
  <si>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</si>
  <si>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</si>
  <si>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</si>
  <si>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</si>
  <si>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</si>
  <si>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</si>
  <si>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</si>
  <si>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</si>
  <si>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</si>
  <si>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</si>
  <si>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</si>
  <si>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</si>
  <si>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</si>
  <si>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</si>
  <si>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</si>
  <si>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</si>
  <si>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</si>
  <si>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</si>
  <si>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</si>
  <si>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</si>
  <si>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</si>
  <si>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</si>
  <si>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</si>
  <si>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</si>
  <si>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</si>
  <si>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</si>
  <si>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</si>
  <si>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</si>
  <si>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</si>
  <si>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</si>
  <si>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</si>
  <si>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</si>
  <si>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</si>
  <si>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</si>
  <si>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</si>
  <si>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</si>
  <si>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</si>
  <si>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</si>
  <si>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</si>
  <si>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</si>
  <si>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</si>
  <si>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</si>
  <si>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</si>
  <si>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</si>
  <si>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</si>
  <si>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</si>
  <si>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</si>
  <si>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</si>
  <si>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</si>
  <si>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</si>
  <si>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</si>
  <si>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</si>
  <si>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</si>
  <si>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</si>
  <si>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</si>
  <si>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</si>
  <si>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</si>
  <si>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</si>
  <si>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</si>
  <si>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</si>
  <si>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</si>
  <si>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</si>
  <si>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</si>
  <si>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</si>
  <si>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</si>
  <si>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</si>
  <si>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</si>
  <si>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</si>
  <si>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</si>
  <si>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</si>
  <si>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</si>
  <si>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</si>
  <si>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</si>
  <si>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</si>
  <si>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</si>
  <si>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</si>
  <si>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</si>
  <si>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</si>
  <si>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</si>
  <si>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</si>
  <si>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</si>
  <si>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</si>
  <si>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</si>
  <si>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</si>
  <si>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</si>
  <si>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</si>
  <si>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</si>
  <si>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</si>
  <si>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</si>
  <si>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</si>
  <si>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</si>
  <si>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</si>
  <si>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</si>
  <si>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</si>
  <si>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</si>
  <si>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</si>
  <si>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</si>
  <si>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</si>
  <si>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</si>
  <si>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</si>
  <si>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</si>
  <si>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</si>
  <si>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</si>
  <si>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</si>
  <si>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</si>
  <si>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</si>
  <si>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</si>
  <si>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</si>
  <si>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</si>
  <si>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</si>
  <si>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</si>
  <si>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</si>
  <si>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</si>
  <si>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</si>
  <si>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</si>
  <si>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</si>
  <si>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</si>
  <si>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</si>
  <si>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</si>
  <si>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</si>
  <si>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</si>
  <si>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</si>
  <si>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</si>
  <si>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</si>
  <si>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</si>
  <si>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</si>
  <si>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</si>
  <si>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</si>
  <si>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</si>
  <si>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</si>
  <si>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</si>
  <si>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</si>
  <si>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</si>
  <si>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</si>
  <si>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</si>
  <si>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</si>
  <si>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</si>
  <si>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</si>
  <si>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</si>
  <si>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</si>
  <si>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</si>
  <si>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</si>
  <si>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</si>
  <si>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</si>
  <si>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</si>
  <si>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</si>
  <si>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</si>
  <si>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</si>
  <si>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</si>
  <si>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</si>
  <si>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</si>
  <si>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</si>
  <si>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</si>
  <si>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</si>
  <si>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</si>
  <si>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</si>
  <si>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</si>
  <si>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</si>
  <si>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</si>
  <si>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</si>
  <si>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</si>
  <si>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</si>
  <si>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</si>
  <si>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</si>
  <si>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</si>
  <si>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</si>
  <si>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</si>
  <si>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</si>
  <si>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</si>
  <si>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</si>
  <si>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</si>
  <si>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</si>
  <si>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</si>
  <si>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</si>
  <si>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</si>
  <si>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</si>
  <si>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</si>
  <si>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</si>
  <si>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</si>
  <si>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</si>
  <si>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</si>
  <si>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</si>
  <si>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</si>
  <si>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</si>
  <si>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</si>
  <si>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</si>
  <si>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</si>
  <si>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</si>
  <si>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</si>
  <si>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</si>
  <si>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</si>
  <si>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</si>
  <si>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</si>
  <si>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</si>
  <si>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</si>
  <si>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</si>
  <si>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</si>
  <si>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</si>
  <si>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</si>
  <si>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</si>
  <si>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</si>
  <si>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</si>
  <si>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</si>
  <si>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</si>
  <si>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</si>
  <si>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</si>
  <si>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</si>
  <si>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</si>
  <si>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</si>
  <si>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</si>
  <si>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</si>
  <si>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</si>
  <si>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</si>
  <si>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</si>
  <si>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</si>
  <si>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TT-20251109-00694</t>
  </si>
  <si>
    <t xml:space="preserve">EM 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</si>
  <si>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</si>
  <si>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</si>
  <si>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</si>
  <si>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</si>
  <si>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</si>
  <si>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</si>
  <si>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</si>
  <si>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</si>
  <si>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</si>
  <si>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</si>
  <si>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</si>
  <si>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</si>
  <si>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</si>
  <si>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</si>
  <si>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</si>
  <si>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</si>
  <si>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</si>
  <si>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</si>
  <si>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</si>
  <si>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</si>
  <si>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</si>
  <si>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</si>
  <si>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</si>
  <si>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</si>
  <si>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</si>
  <si>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</si>
  <si>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</si>
  <si>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</si>
  <si>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</si>
  <si>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</si>
  <si>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</si>
  <si>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</si>
  <si>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</si>
  <si>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</si>
  <si>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</si>
  <si>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</si>
  <si>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</si>
  <si>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</si>
  <si>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</si>
  <si>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</si>
  <si>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</si>
  <si>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</si>
  <si>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</si>
  <si>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</si>
  <si>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</si>
  <si>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</si>
  <si>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</si>
  <si>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</si>
  <si>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</si>
  <si>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</si>
  <si>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</si>
  <si>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</si>
  <si>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</si>
  <si>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</si>
  <si>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</si>
  <si>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</si>
  <si>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</si>
  <si>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</si>
  <si>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</si>
  <si>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</si>
  <si>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</si>
  <si>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</si>
  <si>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</si>
  <si>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</si>
  <si>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</si>
  <si>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</si>
  <si>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</si>
  <si>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</si>
  <si>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</si>
  <si>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</si>
  <si>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</si>
  <si>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</si>
  <si>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</si>
  <si>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</si>
  <si>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</si>
  <si>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</si>
  <si>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</si>
  <si>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</si>
  <si>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</si>
  <si>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</si>
  <si>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</si>
  <si>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</si>
  <si>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</si>
  <si>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Restored by PG </t>
  </si>
  <si>
    <t>PCM-20251109-00001171</t>
  </si>
  <si>
    <t xml:space="preserve">ETA 120 min </t>
  </si>
  <si>
    <t xml:space="preserve"> PCM-20250215-00000830 </t>
  </si>
  <si>
    <t>LTE site still down and  site located in aramco area access issue need special permission</t>
  </si>
  <si>
    <t>PCM-20251109-00001149</t>
  </si>
  <si>
    <t>ETA 30 mins</t>
  </si>
  <si>
    <t>PCM-20251109-00001179</t>
  </si>
  <si>
    <t>ETA 75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</si>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</sst>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4" totalsRowShown="0" headerRowDxfId="157" dataDxfId="156" headerRowBorderDxfId="154" tableBorderDxfId="155" totalsRowBorderDxfId="153">
  <autoFilter ref="A1:CJ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1" ca="1" si="0">IFERROR(NOW()-F2,"")</f>
        <v>307.64794999999867</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0.23959351851954125</v>
      </c>
      <c r="H3" s="111">
        <v>45970.349710648145</v>
      </c>
      <c r="I3" s="109" t="str">
        <f>IFERROR(VLOOKUP(D3,DB!A:F,6,0),"")</f>
        <v>Generator-SG</v>
      </c>
      <c r="J3" s="109" t="str">
        <f>IFERROR(VLOOKUP(D3,DB!A:G,7,0),"")</f>
        <v>Dead</v>
      </c>
      <c r="K3" s="113" t="s">
        <v>39024</v>
      </c>
      <c r="L3" s="114" t="str">
        <f>IFERROR(VLOOKUP(D3,DB!A:I,9,0),"")</f>
        <v>Latis</v>
      </c>
    </row>
    <row r="4" spans="1:15" ht="15" customHeight="1">
      <c r="A4" s="108" t="s">
        <v>39025</v>
      </c>
      <c r="B4" s="109" t="str">
        <f>IFERROR(VLOOKUP(D4,DB!A:K,11,0),"")</f>
        <v>R1</v>
      </c>
      <c r="C4" s="109">
        <v>1</v>
      </c>
      <c r="D4" s="109" t="s">
        <v>16420</v>
      </c>
      <c r="E4" s="63" t="s">
        <v>39021</v>
      </c>
      <c r="F4" s="111"/>
      <c r="G4" s="112">
        <f t="shared" ca="1" si="0"/>
        <v>45970.596375925925</v>
      </c>
      <c r="H4" s="111">
        <v>45970.578310185185</v>
      </c>
      <c r="I4" s="109" t="str">
        <f>IFERROR(VLOOKUP(D4,DB!A:F,6,0),"")</f>
        <v>SCECO</v>
      </c>
      <c r="J4" s="109" t="str">
        <f>IFERROR(VLOOKUP(D4,DB!A:G,7,0),"")</f>
        <v>Good+No BB Design</v>
      </c>
      <c r="K4" s="113" t="s">
        <v>39026</v>
      </c>
      <c r="L4" s="114" t="str">
        <f>IFERROR(VLOOKUP(D4,DB!A:I,9,0),"")</f>
        <v>Latis</v>
      </c>
    </row>
    <row r="5" spans="1:15" ht="15" customHeight="1">
      <c r="A5" s="108"/>
      <c r="B5" s="109" t="str">
        <f>IFERROR(VLOOKUP(D5,DB!A:K,11,0),"")</f>
        <v/>
      </c>
      <c r="C5" s="109"/>
      <c r="D5" s="109"/>
      <c r="E5" s="110"/>
      <c r="F5" s="111"/>
      <c r="G5" s="112">
        <f t="shared" ca="1" si="0"/>
        <v>45970.596375925925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45970.596375925925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45970.596375925925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45970.596375925925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45970.596375925925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45970.596375925925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45970.596375925925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45970.596375925925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45970.596375925925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45970.596375925925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45970.596375925925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45970.596375925925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45970.596375925925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45970.596375925925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45970.596375925925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45970.596375925925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45970.596375925925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45970.596375925925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45970.596375925925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45970.596375925925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45970.596375925925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45970.596375925925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45970.596375925925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45970.596375925925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45970.596375925925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45970.596375925925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45970.596375925925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45970.596375925925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45970.596375925925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45970.596375925925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45970.596375925925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45970.596375925925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45970.596375925925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45970.596375925925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45970.596375925925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45970.596375925925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45970.596375925925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45970.596375925925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45970.596375925925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45970.596375925925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45970.596375925925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45970.596375925925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45970.596375925925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45970.596375925925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45970.596375925925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45970.596375925925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45970.596375925925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45970.596375925925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45970.596375925925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ref="G54:G85" ca="1" si="2">IFERROR(NOW()-F54,"")</f>
        <v>45970.596375925925</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45970.596375925925</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45970.596375925925</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45970.596375925925</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45970.596375925925</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45970.596375925925</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45970.596375925925</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45970.596375925925</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45970.596375925925</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45970.596375925925</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45970.596375925925</v>
      </c>
      <c r="H64" s="111"/>
      <c r="I64" s="109" t="str">
        <f>IFERROR(VLOOKUP(D64,DB!A:F,6,0),"")</f>
        <v/>
      </c>
      <c r="J64" s="109" t="str">
        <f>IFERROR(VLOOKUP(D64,DB!A:G,7,0),"")</f>
        <v/>
      </c>
      <c r="K64" s="113"/>
      <c r="L64" s="114" t="str">
        <f>IFERROR(VLOOKUP(D64,DB!A:I,9,0),"")</f>
        <v/>
      </c>
    </row>
    <row r="65" spans="1:12" ht="15" customHeight="1">
      <c r="A65" s="117"/>
      <c r="B65" s="118" t="str">
        <f>IFERROR(VLOOKUP(D65,DB!A:K,11,0),"")</f>
        <v/>
      </c>
      <c r="C65" s="118"/>
      <c r="D65" s="118"/>
      <c r="E65" s="119"/>
      <c r="F65" s="120"/>
      <c r="G65" s="121">
        <f t="shared" ca="1" si="2"/>
        <v>45970.596375925925</v>
      </c>
      <c r="H65" s="120"/>
      <c r="I65" s="118" t="str">
        <f>IFERROR(VLOOKUP(D65,DB!A:F,6,0),"")</f>
        <v/>
      </c>
      <c r="J65" s="118" t="str">
        <f>IFERROR(VLOOKUP(D65,DB!A:G,7,0),"")</f>
        <v/>
      </c>
      <c r="K65" s="122"/>
      <c r="L65" s="123" t="str">
        <f>IFERROR(VLOOKUP(D65,DB!A:I,9,0),"")</f>
        <v/>
      </c>
    </row>
  </sheetData>
  <customSheetViews>
    <customSheetView guid="{F6042A99-DD27-4453-835D-0834D95730CC}" filter="1" showAutoFilter="1">
      <pageMargins left="0" right="0" top="0" bottom="0" header="0" footer="0"/>
      <autoFilter ref="B1:M1" xr:uid="{2CC2DA16-53E9-4CD7-B177-2CDD6FF83B6C}"/>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4"/>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15" ca="1" si="0">IFERROR(NOW()-F3,"-")</f>
        <v>145.59653796296334</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3</v>
      </c>
      <c r="D4" s="18" t="s">
        <v>22659</v>
      </c>
      <c r="E4" s="103"/>
      <c r="F4" s="104"/>
      <c r="G4" s="105">
        <f t="shared" ca="1" si="0"/>
        <v>45970.596375925925</v>
      </c>
      <c r="H4" s="104">
        <v>45970.527557870373</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22825</v>
      </c>
      <c r="E5" s="103" t="s">
        <v>39021</v>
      </c>
      <c r="F5" s="104">
        <v>45970.577673611115</v>
      </c>
      <c r="G5" s="105">
        <f t="shared" ca="1" si="0"/>
        <v>1.8702314810070675E-2</v>
      </c>
      <c r="H5" s="104">
        <v>45970.572118055556</v>
      </c>
      <c r="I5" s="18" t="str">
        <f>IFERROR(VLOOKUP(D5,DB!A:F,6,0),"")</f>
        <v>SCECO</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45970.596375925925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45970.596375925925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45970.596375925925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45970.596375925925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45970.596375925925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45970.596375925925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45970.596375925925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45970.596375925925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45970.596375925925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45970.596375925925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1">IFERROR(NOW()-F16,"-")</f>
        <v>45970.596375925925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45970.596375925925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45970.596375925925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45970.596375925925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45970.596375925925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45970.596375925925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45970.596375925925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45970.596375925925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45970.596375925925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45970.596375925925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45970.596375925925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45970.596375925925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45970.596375925925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45970.596375925925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45970.596375925925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45970.596375925925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45970.596375925925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45970.596375925925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45970.596375925925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45970.596375925925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45970.596375925925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45970.596375925925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45970.596375925925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45970.596375925925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45970.596375925925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45970.596375925925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45970.596375925925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45970.596375925925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45970.596375925925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45970.596375925925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45970.596375925925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45970.596375925925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ref="G48:G79" ca="1" si="2">IFERROR(NOW()-F48,"-")</f>
        <v>45970.596375925925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2"/>
        <v>45970.596375925925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45970.596375925925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45970.596375925925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45970.596375925925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45970.596375925925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27"/>
      <c r="B54" s="128" t="str">
        <f>IFERROR(VLOOKUP(D54,DB!A:K,11,0),"")</f>
        <v/>
      </c>
      <c r="C54" s="128"/>
      <c r="D54" s="128"/>
      <c r="E54" s="129"/>
      <c r="F54" s="130"/>
      <c r="G54" s="131">
        <f t="shared" ca="1" si="2"/>
        <v>45970.596375925925</v>
      </c>
      <c r="H54" s="130"/>
      <c r="I54" s="128" t="str">
        <f>IFERROR(VLOOKUP(D54,DB!A:F,6,0),"")</f>
        <v/>
      </c>
      <c r="J54" s="128" t="str">
        <f>IFERROR(VLOOKUP(D54,DB!A:G,7,0),"")</f>
        <v/>
      </c>
      <c r="K54" s="132"/>
      <c r="L54" s="128" t="str">
        <f>IFERROR(VLOOKUP(D54,DB!A:I,9,0),"")</f>
        <v/>
      </c>
      <c r="M54" s="128"/>
      <c r="N54" s="128"/>
      <c r="O54" s="128"/>
      <c r="P54" s="128"/>
      <c r="Q54" s="128"/>
      <c r="R54" s="128"/>
      <c r="S54" s="128"/>
      <c r="T54" s="128"/>
      <c r="U54" s="128"/>
      <c r="V54" s="128"/>
      <c r="W54" s="128"/>
      <c r="X54" s="128"/>
      <c r="Y54" s="128"/>
      <c r="Z54" s="128"/>
      <c r="AA54" s="128"/>
      <c r="AB54" s="128"/>
      <c r="AC54" s="128"/>
      <c r="AD54" s="128"/>
      <c r="AE54" s="128"/>
      <c r="AF54" s="128"/>
      <c r="AG54" s="128"/>
      <c r="AH54" s="128"/>
      <c r="AI54" s="128"/>
      <c r="AJ54" s="128"/>
      <c r="AK54" s="128"/>
      <c r="AL54" s="128"/>
      <c r="AM54" s="128"/>
      <c r="AN54" s="128"/>
      <c r="AO54" s="128"/>
      <c r="AP54" s="128"/>
      <c r="AQ54" s="128"/>
      <c r="AR54" s="128"/>
      <c r="AS54" s="128"/>
      <c r="AT54" s="128"/>
      <c r="AU54" s="128"/>
      <c r="AV54" s="128"/>
      <c r="AW54" s="128"/>
      <c r="AX54" s="128"/>
      <c r="AY54" s="128"/>
      <c r="AZ54" s="128"/>
      <c r="BA54" s="128"/>
      <c r="BB54" s="128"/>
      <c r="BC54" s="128"/>
      <c r="BD54" s="128"/>
      <c r="BE54" s="128"/>
      <c r="BF54" s="128"/>
      <c r="BG54" s="128"/>
      <c r="BH54" s="128"/>
      <c r="BI54" s="128"/>
      <c r="BJ54" s="128"/>
      <c r="BK54" s="128"/>
      <c r="BL54" s="128"/>
      <c r="BM54" s="128"/>
      <c r="BN54" s="128"/>
      <c r="BO54" s="128"/>
      <c r="BP54" s="128"/>
      <c r="BQ54" s="128"/>
      <c r="BR54" s="128"/>
      <c r="BS54" s="128"/>
      <c r="BT54" s="128"/>
      <c r="BU54" s="128"/>
      <c r="BV54" s="128"/>
      <c r="BW54" s="128"/>
      <c r="BX54" s="128"/>
      <c r="BY54" s="128"/>
      <c r="BZ54" s="128"/>
      <c r="CA54" s="128"/>
      <c r="CB54" s="128"/>
      <c r="CC54" s="128"/>
      <c r="CD54" s="128"/>
      <c r="CE54" s="128"/>
      <c r="CF54" s="128"/>
      <c r="CG54" s="128"/>
      <c r="CH54" s="128"/>
      <c r="CI54" s="128"/>
      <c r="CJ54" s="133"/>
    </row>
  </sheetData>
  <dataValidations count="2">
    <dataValidation allowBlank="1" showInputMessage="1" showErrorMessage="1" sqref="E1" xr:uid="{4D935161-CDD3-4592-B877-3FB59C99E142}"/>
    <dataValidation type="list" allowBlank="1" showInputMessage="1" showErrorMessage="1" sqref="E3:E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8"/>
  <sheetViews>
    <sheetView workbookViewId="0">
      <selection activeCell="F10" sqref="F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24" customFormat="1" ht="15" customHeight="1">
      <c r="A2" s="19"/>
      <c r="B2" s="61" t="str">
        <f>IFERROR(VLOOKUP(D2,DB!A:K,11,0),"")</f>
        <v/>
      </c>
      <c r="C2" s="18"/>
      <c r="D2" s="61"/>
      <c r="E2" s="18"/>
      <c r="F2" s="151"/>
      <c r="G2" s="21">
        <f ca="1">IFERROR(NOW()-F2,"-")</f>
        <v>45970.596375925925</v>
      </c>
      <c r="H2" s="150"/>
      <c r="I2" s="19" t="str">
        <f>IFERROR(VLOOKUP(D2,DB!A:F,6,0),"")</f>
        <v/>
      </c>
      <c r="J2" s="18" t="str">
        <f>IFERROR(VLOOKUP(D2,DB!A:G,7,0),"")</f>
        <v/>
      </c>
      <c r="K2" s="45"/>
      <c r="L2" s="23" t="str">
        <f>IFERROR(VLOOKUP(D2,DB!A:I,9,0),"")</f>
        <v/>
      </c>
    </row>
    <row r="3" spans="1:13" s="24" customFormat="1" ht="15" customHeight="1">
      <c r="A3" s="19"/>
      <c r="B3" s="61" t="str">
        <f>IFERROR(VLOOKUP(D3,DB!A:K,11,0),"")</f>
        <v/>
      </c>
      <c r="C3" s="18"/>
      <c r="D3" s="61"/>
      <c r="E3" s="18"/>
      <c r="F3" s="20"/>
      <c r="G3" s="21">
        <f ca="1">IFERROR(NOW()-F3,"-")</f>
        <v>45970.596375925925</v>
      </c>
      <c r="H3" s="22"/>
      <c r="I3" s="19" t="str">
        <f>IFERROR(VLOOKUP(D3,DB!A:F,6,0),"")</f>
        <v/>
      </c>
      <c r="J3" s="18" t="str">
        <f>IFERROR(VLOOKUP(D3,DB!A:G,7,0),"")</f>
        <v/>
      </c>
      <c r="K3" s="45"/>
      <c r="L3" s="23" t="str">
        <f>IFERROR(VLOOKUP(D3,DB!A:I,9,0),"")</f>
        <v/>
      </c>
    </row>
    <row r="4" spans="1:13" s="24" customFormat="1" ht="15" customHeight="1">
      <c r="A4" s="19"/>
      <c r="B4" s="61" t="str">
        <f>IFERROR(VLOOKUP(D4,DB!A:K,11,0),"")</f>
        <v/>
      </c>
      <c r="C4" s="18"/>
      <c r="D4" s="18"/>
      <c r="E4" s="18"/>
      <c r="F4" s="20"/>
      <c r="G4" s="21">
        <f ca="1">IFERROR(NOW()-F4,"-")</f>
        <v>45970.596375925925</v>
      </c>
      <c r="H4" s="22"/>
      <c r="I4" s="19" t="str">
        <f>IFERROR(VLOOKUP(D4,DB!A:F,6,0),"")</f>
        <v/>
      </c>
      <c r="J4" s="18" t="str">
        <f>IFERROR(VLOOKUP(D4,DB!A:G,7,0),"")</f>
        <v/>
      </c>
      <c r="K4" s="45"/>
      <c r="L4" s="23" t="str">
        <f>IFERROR(VLOOKUP(D4,DB!A:I,9,0),"")</f>
        <v/>
      </c>
    </row>
    <row r="5" spans="1:13" s="24" customFormat="1" ht="15" customHeight="1">
      <c r="A5" s="19"/>
      <c r="B5" s="61" t="str">
        <f>IFERROR(VLOOKUP(D5,DB!A:K,11,0),"")</f>
        <v/>
      </c>
      <c r="C5" s="18"/>
      <c r="D5" s="18"/>
      <c r="E5" s="18"/>
      <c r="F5" s="20"/>
      <c r="G5" s="21">
        <f t="shared" ref="G2:G13" ca="1" si="0">IFERROR(NOW()-F5,"-")</f>
        <v>45970.596375925925</v>
      </c>
      <c r="H5" s="22"/>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45970.596375925925</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45970.596375925925</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45970.596375925925</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45970.596375925925</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45970.596375925925</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45970.596375925925</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45970.596375925925</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45970.596375925925</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ref="G14:G77" ca="1" si="1">IFERROR(NOW()-F14,"-")</f>
        <v>45970.596375925925</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ca="1" si="1"/>
        <v>45970.596375925925</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ca="1" si="1"/>
        <v>45970.596375925925</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c r="D17" s="18"/>
      <c r="E17" s="18"/>
      <c r="F17" s="20"/>
      <c r="G17" s="21">
        <f t="shared" ca="1" si="1"/>
        <v>45970.596375925925</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c r="D18" s="18"/>
      <c r="E18" s="18"/>
      <c r="F18" s="20"/>
      <c r="G18" s="21">
        <f t="shared" ca="1" si="1"/>
        <v>45970.596375925925</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45970.596375925925</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45970.596375925925</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45970.596375925925</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45970.596375925925</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45970.596375925925</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45970.596375925925</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45970.596375925925</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45970.596375925925</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45970.596375925925</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45970.596375925925</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45970.596375925925</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45970.596375925925</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45970.596375925925</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45970.596375925925</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45970.596375925925</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45970.596375925925</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45970.596375925925</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45970.596375925925</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45970.596375925925</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45970.596375925925</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45970.596375925925</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45970.596375925925</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45970.596375925925</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45970.596375925925</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45970.596375925925</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45970.596375925925</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45970.596375925925</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45970.596375925925</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45970.596375925925</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45970.596375925925</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45970.596375925925</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45970.596375925925</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45970.596375925925</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45970.596375925925</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45970.596375925925</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45970.596375925925</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45970.596375925925</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45970.596375925925</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45970.596375925925</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45970.596375925925</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45970.596375925925</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45970.596375925925</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45970.596375925925</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45970.596375925925</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45970.596375925925</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45970.596375925925</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45970.596375925925</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45970.596375925925</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45970.596375925925</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45970.596375925925</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45970.596375925925</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45970.596375925925</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45970.596375925925</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45970.596375925925</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45970.596375925925</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45970.596375925925</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45970.596375925925</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45970.596375925925</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45970.596375925925</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ref="G78:G141" ca="1" si="2">IFERROR(NOW()-F78,"-")</f>
        <v>45970.596375925925</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ca="1" si="2"/>
        <v>45970.596375925925</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ca="1" si="2"/>
        <v>45970.596375925925</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ca="1" si="2"/>
        <v>45970.596375925925</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ca="1" si="2"/>
        <v>45970.596375925925</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45970.596375925925</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45970.596375925925</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45970.596375925925</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45970.596375925925</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45970.596375925925</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45970.596375925925</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45970.596375925925</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45970.596375925925</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45970.596375925925</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45970.596375925925</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45970.596375925925</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45970.596375925925</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45970.596375925925</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45970.596375925925</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45970.596375925925</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45970.596375925925</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45970.596375925925</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45970.596375925925</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45970.596375925925</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45970.596375925925</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45970.596375925925</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45970.596375925925</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45970.596375925925</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45970.596375925925</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45970.596375925925</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45970.596375925925</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45970.596375925925</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45970.596375925925</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45970.596375925925</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45970.596375925925</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45970.596375925925</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45970.596375925925</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45970.596375925925</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45970.596375925925</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45970.596375925925</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45970.596375925925</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45970.596375925925</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45970.596375925925</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45970.596375925925</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45970.596375925925</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45970.596375925925</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45970.596375925925</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45970.596375925925</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45970.596375925925</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45970.596375925925</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45970.596375925925</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45970.596375925925</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45970.596375925925</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45970.596375925925</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45970.596375925925</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45970.596375925925</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45970.596375925925</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45970.596375925925</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45970.596375925925</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45970.596375925925</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45970.596375925925</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45970.596375925925</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45970.596375925925</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45970.596375925925</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ref="G142:G205" ca="1" si="3">IFERROR(NOW()-F142,"-")</f>
        <v>45970.596375925925</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ca="1" si="3"/>
        <v>45970.596375925925</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ca="1" si="3"/>
        <v>45970.596375925925</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ca="1" si="3"/>
        <v>45970.596375925925</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ca="1" si="3"/>
        <v>45970.596375925925</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45970.596375925925</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45970.596375925925</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45970.596375925925</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45970.596375925925</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45970.596375925925</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45970.596375925925</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45970.596375925925</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45970.596375925925</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45970.596375925925</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45970.596375925925</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45970.596375925925</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45970.596375925925</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45970.596375925925</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45970.596375925925</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45970.596375925925</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45970.596375925925</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45970.596375925925</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45970.596375925925</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45970.596375925925</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45970.596375925925</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45970.596375925925</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45970.596375925925</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45970.596375925925</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45970.596375925925</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45970.596375925925</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45970.596375925925</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45970.596375925925</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45970.596375925925</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45970.596375925925</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45970.596375925925</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45970.596375925925</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45970.596375925925</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45970.596375925925</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45970.596375925925</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45970.596375925925</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45970.596375925925</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45970.596375925925</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45970.596375925925</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45970.596375925925</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45970.596375925925</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45970.596375925925</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45970.596375925925</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45970.596375925925</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45970.596375925925</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45970.596375925925</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45970.596375925925</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45970.596375925925</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45970.596375925925</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45970.596375925925</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45970.596375925925</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45970.596375925925</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45970.596375925925</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45970.596375925925</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45970.596375925925</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45970.596375925925</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45970.596375925925</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45970.596375925925</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45970.596375925925</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45970.596375925925</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ref="G206:G269" ca="1" si="4">IFERROR(NOW()-F206,"-")</f>
        <v>45970.596375925925</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ca="1" si="4"/>
        <v>45970.596375925925</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ca="1" si="4"/>
        <v>45970.596375925925</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ca="1" si="4"/>
        <v>45970.596375925925</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ca="1" si="4"/>
        <v>45970.596375925925</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45970.596375925925</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45970.596375925925</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45970.596375925925</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45970.596375925925</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45970.596375925925</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45970.596375925925</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45970.596375925925</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45970.596375925925</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45970.596375925925</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45970.596375925925</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45970.596375925925</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45970.596375925925</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45970.596375925925</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45970.596375925925</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45970.596375925925</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45970.596375925925</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45970.596375925925</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45970.596375925925</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45970.596375925925</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45970.596375925925</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45970.596375925925</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45970.596375925925</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45970.596375925925</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45970.596375925925</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45970.596375925925</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45970.596375925925</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45970.596375925925</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45970.596375925925</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45970.596375925925</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45970.596375925925</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45970.596375925925</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45970.596375925925</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45970.596375925925</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45970.596375925925</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45970.596375925925</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45970.596375925925</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45970.596375925925</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45970.596375925925</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45970.596375925925</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45970.596375925925</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45970.596375925925</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45970.596375925925</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45970.596375925925</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45970.596375925925</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45970.596375925925</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45970.596375925925</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45970.596375925925</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45970.596375925925</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45970.596375925925</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45970.596375925925</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45970.596375925925</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45970.596375925925</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45970.596375925925</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45970.596375925925</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45970.596375925925</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45970.596375925925</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45970.596375925925</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45970.596375925925</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45970.596375925925</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ref="G270:G333" ca="1" si="5">IFERROR(NOW()-F270,"-")</f>
        <v>45970.596375925925</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ca="1" si="5"/>
        <v>45970.596375925925</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ca="1" si="5"/>
        <v>45970.596375925925</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ca="1" si="5"/>
        <v>45970.596375925925</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ca="1" si="5"/>
        <v>45970.596375925925</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45970.596375925925</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45970.596375925925</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45970.596375925925</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45970.596375925925</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45970.596375925925</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45970.596375925925</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45970.596375925925</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45970.596375925925</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45970.596375925925</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45970.596375925925</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45970.596375925925</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45970.596375925925</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45970.596375925925</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45970.596375925925</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45970.596375925925</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45970.596375925925</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45970.596375925925</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45970.596375925925</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45970.596375925925</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45970.596375925925</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45970.596375925925</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45970.596375925925</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45970.596375925925</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45970.596375925925</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45970.596375925925</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45970.596375925925</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45970.596375925925</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45970.596375925925</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45970.596375925925</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45970.596375925925</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45970.596375925925</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45970.596375925925</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45970.596375925925</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45970.596375925925</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45970.596375925925</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45970.596375925925</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45970.596375925925</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45970.596375925925</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45970.596375925925</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45970.596375925925</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45970.596375925925</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45970.596375925925</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45970.596375925925</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45970.596375925925</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45970.596375925925</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45970.596375925925</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45970.596375925925</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45970.596375925925</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45970.596375925925</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45970.596375925925</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45970.596375925925</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45970.596375925925</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45970.596375925925</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45970.596375925925</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45970.596375925925</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45970.596375925925</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45970.596375925925</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45970.596375925925</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45970.596375925925</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ref="G334:G397" ca="1" si="6">IFERROR(NOW()-F334,"-")</f>
        <v>45970.596375925925</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ca="1" si="6"/>
        <v>45970.596375925925</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ca="1" si="6"/>
        <v>45970.596375925925</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ca="1" si="6"/>
        <v>45970.596375925925</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ca="1" si="6"/>
        <v>45970.596375925925</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45970.596375925925</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45970.596375925925</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45970.596375925925</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45970.596375925925</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45970.596375925925</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45970.596375925925</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45970.596375925925</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45970.596375925925</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45970.596375925925</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45970.596375925925</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45970.596375925925</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45970.596375925925</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45970.596375925925</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45970.596375925925</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45970.596375925925</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45970.596375925925</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45970.596375925925</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45970.596375925925</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45970.596375925925</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45970.596375925925</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45970.596375925925</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45970.596375925925</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45970.596375925925</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45970.596375925925</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45970.596375925925</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45970.596375925925</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45970.596375925925</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45970.596375925925</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45970.596375925925</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45970.596375925925</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45970.596375925925</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45970.596375925925</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45970.596375925925</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45970.596375925925</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45970.596375925925</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45970.596375925925</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45970.596375925925</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45970.596375925925</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45970.596375925925</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45970.596375925925</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45970.596375925925</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45970.596375925925</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45970.596375925925</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45970.596375925925</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45970.596375925925</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45970.596375925925</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45970.596375925925</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45970.596375925925</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45970.596375925925</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45970.596375925925</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45970.596375925925</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45970.596375925925</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45970.596375925925</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45970.596375925925</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45970.596375925925</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45970.596375925925</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45970.596375925925</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45970.596375925925</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45970.596375925925</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ref="G398:G461" ca="1" si="7">IFERROR(NOW()-F398,"-")</f>
        <v>45970.596375925925</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ca="1" si="7"/>
        <v>45970.596375925925</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ca="1" si="7"/>
        <v>45970.596375925925</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ca="1" si="7"/>
        <v>45970.596375925925</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ca="1" si="7"/>
        <v>45970.596375925925</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45970.596375925925</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45970.596375925925</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45970.596375925925</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45970.596375925925</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45970.596375925925</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45970.596375925925</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45970.596375925925</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45970.596375925925</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45970.596375925925</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45970.596375925925</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45970.596375925925</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45970.596375925925</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45970.596375925925</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45970.596375925925</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45970.596375925925</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45970.596375925925</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45970.596375925925</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45970.596375925925</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45970.596375925925</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45970.596375925925</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45970.596375925925</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45970.596375925925</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45970.596375925925</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45970.596375925925</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45970.596375925925</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45970.596375925925</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45970.596375925925</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45970.596375925925</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45970.596375925925</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45970.596375925925</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45970.596375925925</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45970.596375925925</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45970.596375925925</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45970.596375925925</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45970.596375925925</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45970.596375925925</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45970.596375925925</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45970.596375925925</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45970.596375925925</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45970.596375925925</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45970.596375925925</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45970.596375925925</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45970.596375925925</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45970.596375925925</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45970.596375925925</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45970.596375925925</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45970.596375925925</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45970.596375925925</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45970.596375925925</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45970.596375925925</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45970.596375925925</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45970.596375925925</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45970.596375925925</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45970.596375925925</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45970.596375925925</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45970.596375925925</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45970.596375925925</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45970.596375925925</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45970.596375925925</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ref="G462:G525" ca="1" si="8">IFERROR(NOW()-F462,"-")</f>
        <v>45970.596375925925</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ca="1" si="8"/>
        <v>45970.596375925925</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ca="1" si="8"/>
        <v>45970.596375925925</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ca="1" si="8"/>
        <v>45970.596375925925</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ca="1" si="8"/>
        <v>45970.596375925925</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45970.596375925925</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45970.596375925925</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45970.596375925925</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45970.596375925925</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45970.596375925925</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45970.596375925925</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45970.596375925925</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45970.596375925925</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45970.596375925925</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45970.596375925925</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45970.596375925925</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45970.596375925925</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45970.596375925925</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45970.596375925925</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45970.596375925925</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45970.596375925925</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45970.596375925925</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45970.596375925925</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45970.596375925925</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45970.596375925925</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45970.596375925925</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45970.596375925925</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45970.596375925925</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45970.596375925925</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45970.596375925925</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45970.596375925925</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45970.596375925925</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45970.596375925925</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45970.596375925925</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45970.596375925925</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45970.596375925925</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45970.596375925925</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45970.596375925925</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45970.596375925925</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45970.596375925925</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45970.596375925925</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45970.596375925925</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45970.596375925925</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45970.596375925925</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45970.596375925925</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45970.596375925925</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45970.596375925925</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45970.596375925925</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45970.596375925925</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45970.596375925925</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45970.596375925925</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45970.596375925925</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45970.596375925925</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45970.596375925925</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45970.596375925925</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45970.596375925925</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45970.596375925925</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45970.596375925925</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45970.596375925925</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45970.596375925925</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45970.596375925925</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45970.596375925925</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45970.596375925925</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45970.596375925925</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ref="G526:G589" ca="1" si="9">IFERROR(NOW()-F526,"-")</f>
        <v>45970.596375925925</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ca="1" si="9"/>
        <v>45970.596375925925</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ca="1" si="9"/>
        <v>45970.596375925925</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ca="1" si="9"/>
        <v>45970.596375925925</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ca="1" si="9"/>
        <v>45970.596375925925</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45970.596375925925</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45970.596375925925</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45970.596375925925</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45970.596375925925</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45970.596375925925</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45970.596375925925</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45970.596375925925</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45970.596375925925</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45970.596375925925</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45970.596375925925</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45970.596375925925</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45970.596375925925</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45970.596375925925</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45970.596375925925</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45970.596375925925</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45970.596375925925</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45970.596375925925</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45970.596375925925</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45970.596375925925</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45970.596375925925</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45970.596375925925</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45970.596375925925</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45970.596375925925</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45970.596375925925</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45970.596375925925</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45970.596375925925</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45970.596375925925</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45970.596375925925</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45970.596375925925</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45970.596375925925</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45970.596375925925</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45970.596375925925</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45970.596375925925</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45970.596375925925</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45970.596375925925</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45970.596375925925</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45970.596375925925</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45970.596375925925</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45970.596375925925</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45970.596375925925</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45970.596375925925</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45970.596375925925</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45970.596375925925</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45970.596375925925</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45970.596375925925</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45970.596375925925</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45970.596375925925</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45970.596375925925</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45970.596375925925</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45970.596375925925</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45970.596375925925</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45970.596375925925</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45970.596375925925</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45970.596375925925</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45970.596375925925</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45970.596375925925</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45970.596375925925</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45970.596375925925</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45970.596375925925</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ref="G590:G653" ca="1" si="10">IFERROR(NOW()-F590,"-")</f>
        <v>45970.596375925925</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ca="1" si="10"/>
        <v>45970.596375925925</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ca="1" si="10"/>
        <v>45970.596375925925</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ca="1" si="10"/>
        <v>45970.596375925925</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ca="1" si="10"/>
        <v>45970.596375925925</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45970.596375925925</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45970.596375925925</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45970.596375925925</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45970.596375925925</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45970.596375925925</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45970.596375925925</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45970.596375925925</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45970.596375925925</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45970.596375925925</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45970.596375925925</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45970.596375925925</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45970.596375925925</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45970.596375925925</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45970.596375925925</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45970.596375925925</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45970.596375925925</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45970.596375925925</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45970.596375925925</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45970.596375925925</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45970.596375925925</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45970.596375925925</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45970.596375925925</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45970.596375925925</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45970.596375925925</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45970.596375925925</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45970.596375925925</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45970.596375925925</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45970.596375925925</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45970.596375925925</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45970.596375925925</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45970.596375925925</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45970.596375925925</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45970.596375925925</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45970.596375925925</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45970.596375925925</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45970.596375925925</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45970.596375925925</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45970.596375925925</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45970.596375925925</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45970.596375925925</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45970.596375925925</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45970.596375925925</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45970.596375925925</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45970.596375925925</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45970.596375925925</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45970.596375925925</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45970.596375925925</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45970.596375925925</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45970.596375925925</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45970.596375925925</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45970.596375925925</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45970.596375925925</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45970.596375925925</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45970.596375925925</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45970.596375925925</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45970.596375925925</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45970.596375925925</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45970.596375925925</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45970.596375925925</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ref="G654:G717" ca="1" si="11">IFERROR(NOW()-F654,"-")</f>
        <v>45970.596375925925</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ca="1" si="11"/>
        <v>45970.596375925925</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ca="1" si="11"/>
        <v>45970.596375925925</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ca="1" si="11"/>
        <v>45970.596375925925</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ca="1" si="11"/>
        <v>45970.596375925925</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45970.596375925925</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45970.596375925925</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45970.596375925925</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45970.596375925925</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45970.596375925925</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45970.596375925925</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45970.596375925925</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45970.596375925925</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45970.596375925925</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45970.596375925925</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45970.596375925925</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45970.596375925925</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45970.596375925925</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45970.596375925925</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45970.596375925925</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45970.596375925925</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45970.596375925925</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45970.596375925925</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45970.596375925925</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45970.596375925925</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45970.596375925925</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45970.596375925925</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45970.596375925925</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45970.596375925925</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45970.596375925925</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45970.596375925925</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45970.596375925925</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45970.596375925925</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45970.596375925925</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45970.596375925925</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45970.596375925925</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45970.596375925925</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45970.596375925925</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45970.596375925925</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45970.596375925925</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45970.596375925925</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45970.596375925925</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45970.596375925925</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45970.596375925925</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45970.596375925925</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45970.596375925925</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45970.596375925925</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45970.596375925925</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45970.596375925925</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45970.596375925925</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45970.596375925925</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45970.596375925925</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45970.596375925925</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45970.596375925925</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45970.596375925925</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45970.596375925925</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45970.596375925925</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45970.596375925925</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45970.596375925925</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45970.596375925925</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45970.596375925925</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45970.596375925925</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45970.596375925925</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45970.596375925925</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ref="G718:G781" ca="1" si="12">IFERROR(NOW()-F718,"-")</f>
        <v>45970.596375925925</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ca="1" si="12"/>
        <v>45970.596375925925</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ca="1" si="12"/>
        <v>45970.596375925925</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ca="1" si="12"/>
        <v>45970.596375925925</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ca="1" si="12"/>
        <v>45970.596375925925</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45970.596375925925</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45970.596375925925</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45970.596375925925</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45970.596375925925</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45970.596375925925</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45970.596375925925</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45970.596375925925</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45970.596375925925</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45970.596375925925</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45970.596375925925</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45970.596375925925</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45970.596375925925</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45970.596375925925</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45970.596375925925</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45970.596375925925</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45970.596375925925</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45970.596375925925</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45970.596375925925</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45970.596375925925</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45970.596375925925</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45970.596375925925</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45970.596375925925</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45970.596375925925</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45970.596375925925</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45970.596375925925</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45970.596375925925</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45970.596375925925</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45970.596375925925</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45970.596375925925</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45970.596375925925</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45970.596375925925</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45970.596375925925</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45970.596375925925</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45970.596375925925</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45970.596375925925</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45970.596375925925</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45970.596375925925</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45970.596375925925</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45970.596375925925</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45970.596375925925</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45970.596375925925</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45970.596375925925</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45970.596375925925</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45970.596375925925</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45970.596375925925</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45970.596375925925</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45970.596375925925</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45970.596375925925</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45970.596375925925</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45970.596375925925</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45970.596375925925</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45970.596375925925</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45970.596375925925</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45970.596375925925</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45970.596375925925</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45970.596375925925</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45970.596375925925</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45970.596375925925</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45970.596375925925</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ref="G782:G845" ca="1" si="13">IFERROR(NOW()-F782,"-")</f>
        <v>45970.596375925925</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ca="1" si="13"/>
        <v>45970.596375925925</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ca="1" si="13"/>
        <v>45970.596375925925</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ca="1" si="13"/>
        <v>45970.596375925925</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ca="1" si="13"/>
        <v>45970.596375925925</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45970.596375925925</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45970.596375925925</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45970.596375925925</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45970.596375925925</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45970.596375925925</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45970.596375925925</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45970.596375925925</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45970.596375925925</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45970.596375925925</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45970.596375925925</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45970.596375925925</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45970.596375925925</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45970.596375925925</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45970.596375925925</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45970.596375925925</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45970.596375925925</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45970.596375925925</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45970.596375925925</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45970.596375925925</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45970.596375925925</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45970.596375925925</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45970.596375925925</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45970.596375925925</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45970.596375925925</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45970.596375925925</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45970.596375925925</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45970.596375925925</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45970.596375925925</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45970.596375925925</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45970.596375925925</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45970.596375925925</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45970.596375925925</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45970.596375925925</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45970.596375925925</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45970.596375925925</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45970.596375925925</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45970.596375925925</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45970.596375925925</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45970.596375925925</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45970.596375925925</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45970.596375925925</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45970.596375925925</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45970.596375925925</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45970.596375925925</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45970.596375925925</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45970.596375925925</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45970.596375925925</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45970.596375925925</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45970.596375925925</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45970.596375925925</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45970.596375925925</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45970.596375925925</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45970.596375925925</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45970.596375925925</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45970.596375925925</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45970.596375925925</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45970.596375925925</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45970.596375925925</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45970.596375925925</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ref="G846:G909" ca="1" si="14">IFERROR(NOW()-F846,"-")</f>
        <v>45970.596375925925</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ca="1" si="14"/>
        <v>45970.596375925925</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ca="1" si="14"/>
        <v>45970.596375925925</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ca="1" si="14"/>
        <v>45970.596375925925</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ca="1" si="14"/>
        <v>45970.596375925925</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45970.596375925925</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45970.596375925925</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45970.596375925925</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45970.596375925925</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45970.596375925925</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45970.596375925925</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45970.596375925925</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45970.596375925925</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45970.596375925925</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45970.596375925925</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45970.596375925925</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45970.596375925925</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45970.596375925925</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45970.596375925925</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45970.596375925925</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45970.596375925925</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45970.596375925925</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45970.596375925925</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45970.596375925925</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45970.596375925925</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45970.596375925925</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45970.596375925925</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45970.596375925925</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45970.596375925925</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45970.596375925925</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45970.596375925925</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45970.596375925925</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45970.596375925925</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45970.596375925925</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45970.596375925925</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45970.596375925925</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45970.596375925925</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45970.596375925925</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45970.596375925925</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45970.596375925925</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45970.596375925925</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45970.596375925925</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45970.596375925925</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45970.596375925925</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45970.596375925925</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45970.596375925925</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45970.596375925925</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45970.596375925925</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45970.596375925925</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45970.596375925925</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45970.596375925925</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45970.596375925925</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45970.596375925925</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45970.596375925925</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45970.596375925925</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45970.596375925925</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45970.596375925925</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45970.596375925925</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45970.596375925925</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45970.596375925925</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45970.596375925925</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45970.596375925925</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45970.596375925925</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45970.596375925925</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ref="G910:G973" ca="1" si="15">IFERROR(NOW()-F910,"-")</f>
        <v>45970.596375925925</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ca="1" si="15"/>
        <v>45970.596375925925</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ca="1" si="15"/>
        <v>45970.596375925925</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ca="1" si="15"/>
        <v>45970.596375925925</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ca="1" si="15"/>
        <v>45970.596375925925</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45970.596375925925</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45970.596375925925</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45970.596375925925</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45970.596375925925</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45970.596375925925</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45970.596375925925</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45970.596375925925</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45970.596375925925</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45970.596375925925</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45970.596375925925</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45970.596375925925</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45970.596375925925</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45970.596375925925</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45970.596375925925</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45970.596375925925</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45970.596375925925</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45970.596375925925</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45970.596375925925</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45970.596375925925</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45970.596375925925</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45970.596375925925</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45970.596375925925</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45970.596375925925</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45970.596375925925</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45970.596375925925</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45970.596375925925</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45970.596375925925</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45970.596375925925</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45970.596375925925</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45970.596375925925</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45970.596375925925</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45970.596375925925</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45970.596375925925</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45970.596375925925</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45970.596375925925</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45970.596375925925</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45970.596375925925</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45970.596375925925</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45970.596375925925</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45970.596375925925</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45970.596375925925</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45970.596375925925</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45970.596375925925</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45970.596375925925</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45970.596375925925</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45970.596375925925</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45970.596375925925</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45970.596375925925</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45970.596375925925</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45970.596375925925</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45970.596375925925</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45970.596375925925</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45970.596375925925</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45970.596375925925</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45970.596375925925</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45970.596375925925</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45970.596375925925</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45970.596375925925</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45970.596375925925</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ref="G974:G1037" ca="1" si="16">IFERROR(NOW()-F974,"-")</f>
        <v>45970.596375925925</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ca="1" si="16"/>
        <v>45970.596375925925</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ca="1" si="16"/>
        <v>45970.596375925925</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ca="1" si="16"/>
        <v>45970.596375925925</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ca="1" si="16"/>
        <v>45970.596375925925</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45970.596375925925</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45970.596375925925</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45970.596375925925</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45970.596375925925</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45970.596375925925</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45970.596375925925</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45970.596375925925</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45970.596375925925</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45970.596375925925</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45970.596375925925</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45970.596375925925</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45970.596375925925</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45970.596375925925</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45970.596375925925</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45970.596375925925</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45970.596375925925</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45970.596375925925</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45970.596375925925</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45970.596375925925</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45970.596375925925</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45970.596375925925</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45970.596375925925</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45970.596375925925</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45970.596375925925</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45970.596375925925</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45970.596375925925</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45970.596375925925</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45970.596375925925</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45970.596375925925</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45970.596375925925</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45970.596375925925</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45970.596375925925</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45970.596375925925</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45970.596375925925</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45970.596375925925</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45970.596375925925</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45970.596375925925</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45970.596375925925</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45970.596375925925</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45970.596375925925</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45970.596375925925</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45970.596375925925</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45970.596375925925</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45970.596375925925</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45970.596375925925</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45970.596375925925</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45970.596375925925</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45970.596375925925</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45970.596375925925</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45970.596375925925</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45970.596375925925</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45970.596375925925</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45970.596375925925</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45970.596375925925</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45970.596375925925</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45970.596375925925</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45970.596375925925</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45970.596375925925</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45970.596375925925</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ref="G1038:G1052" ca="1" si="17">IFERROR(NOW()-F1038,"-")</f>
        <v>45970.596375925925</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ca="1" si="17"/>
        <v>45970.596375925925</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ca="1" si="17"/>
        <v>45970.596375925925</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ca="1" si="17"/>
        <v>45970.596375925925</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ca="1" si="17"/>
        <v>45970.596375925925</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45970.596375925925</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45970.596375925925</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45970.596375925925</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45970.596375925925</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45970.596375925925</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45970.596375925925</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45970.596375925925</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45970.596375925925</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45970.596375925925</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45970.596375925925</v>
      </c>
      <c r="H1052" s="22"/>
      <c r="I1052" s="19" t="str">
        <f>IFERROR(VLOOKUP(D1052,DB!A:F,6,0),"")</f>
        <v/>
      </c>
      <c r="J1052" s="18" t="str">
        <f>IFERROR(VLOOKUP(D1052,DB!A:G,7,0),"")</f>
        <v/>
      </c>
      <c r="K1052" s="45"/>
      <c r="L1052" s="23" t="str">
        <f>IFERROR(VLOOKUP(D1052,DB!A:I,9,0),"")</f>
        <v/>
      </c>
    </row>
    <row r="1053" spans="1:12" s="24" customFormat="1" ht="15" customHeight="1">
      <c r="F1053" s="25"/>
      <c r="G1053" s="26"/>
      <c r="H1053" s="25"/>
      <c r="K1053" s="44"/>
    </row>
    <row r="1054" spans="1:12" s="24" customFormat="1" ht="15" customHeight="1">
      <c r="F1054" s="25"/>
      <c r="G1054" s="26"/>
      <c r="H1054" s="25"/>
      <c r="K1054" s="44"/>
    </row>
    <row r="1055" spans="1:12" s="24" customFormat="1" ht="15" customHeight="1">
      <c r="F1055" s="25"/>
      <c r="G1055" s="26"/>
      <c r="H1055" s="25"/>
      <c r="K1055" s="44"/>
    </row>
    <row r="1056" spans="1:12" s="24" customFormat="1" ht="15" customHeight="1">
      <c r="F1056" s="25"/>
      <c r="G1056" s="26"/>
      <c r="H1056" s="25"/>
      <c r="K1056" s="44"/>
    </row>
    <row r="1057" spans="6:11" s="24" customFormat="1" ht="15" customHeight="1">
      <c r="F1057" s="25"/>
      <c r="G1057" s="26"/>
      <c r="H1057" s="25"/>
      <c r="K1057" s="44"/>
    </row>
    <row r="1058" spans="6:11" s="24" customFormat="1" ht="15" customHeight="1">
      <c r="F1058" s="25"/>
      <c r="G1058" s="26"/>
      <c r="H1058" s="25"/>
      <c r="K1058" s="44"/>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G4" ca="1" si="0">IFERROR(NOW()-F2,"")</f>
        <v>267.11565833332861</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37313</v>
      </c>
      <c r="E3" s="95" t="s">
        <v>39021</v>
      </c>
      <c r="F3" s="96">
        <v>45970.567824074074</v>
      </c>
      <c r="G3" s="136">
        <f t="shared" ca="1" si="0"/>
        <v>2.855185185035225E-2</v>
      </c>
      <c r="H3" s="96">
        <v>45970.561574074076</v>
      </c>
      <c r="I3" s="135" t="str">
        <f>IFERROR(VLOOKUP(D3,DB!A:F,6,0),"")</f>
        <v>Generator-SG</v>
      </c>
      <c r="J3" s="135" t="str">
        <f>IFERROR(VLOOKUP(D3,DB!A:G,7,0),"")</f>
        <v>Dead</v>
      </c>
      <c r="K3" s="98" t="s">
        <v>39116</v>
      </c>
      <c r="L3" s="92" t="str">
        <f>IFERROR(VLOOKUP(D3,DB!A:I,9,0),"")</f>
        <v>Latis</v>
      </c>
    </row>
    <row r="4" spans="1:16" ht="15" customHeight="1">
      <c r="A4" s="135" t="s">
        <v>39117</v>
      </c>
      <c r="B4" s="135" t="str">
        <f>IFERROR(VLOOKUP(D4,DB!A:K,11,0),"")</f>
        <v>R4</v>
      </c>
      <c r="C4" s="94">
        <v>1</v>
      </c>
      <c r="D4" s="92" t="s">
        <v>33626</v>
      </c>
      <c r="E4" s="95" t="s">
        <v>39021</v>
      </c>
      <c r="F4" s="96">
        <v>45970.579293981478</v>
      </c>
      <c r="G4" s="136">
        <f ca="1">IFERROR(NOW()-F4,"")</f>
        <v>1.7081944446545094E-2</v>
      </c>
      <c r="H4" s="96">
        <v>45970.553599537037</v>
      </c>
      <c r="I4" s="135" t="str">
        <f>IFERROR(VLOOKUP(D4,DB!A:F,6,0),"")</f>
        <v>Generator-SG</v>
      </c>
      <c r="J4" s="135" t="str">
        <f>IFERROR(VLOOKUP(D4,DB!A:G,7,0),"")</f>
        <v>Vandalized</v>
      </c>
      <c r="K4" s="98" t="s">
        <v>39118</v>
      </c>
      <c r="L4" s="92" t="str">
        <f>IFERROR(VLOOKUP(D4,DB!A:I,9,0),"")</f>
        <v>Latis</v>
      </c>
    </row>
    <row r="5" spans="1:16" ht="15" customHeight="1">
      <c r="A5" s="135"/>
      <c r="B5" s="135" t="str">
        <f>IFERROR(VLOOKUP(D5,DB!A:K,11,0),"")</f>
        <v/>
      </c>
      <c r="C5" s="94"/>
      <c r="D5" s="92"/>
      <c r="E5" s="95"/>
      <c r="F5" s="96"/>
      <c r="G5" s="136">
        <f t="shared" ref="G5:G36" ca="1" si="1">IFERROR(NOW()-F5,"")</f>
        <v>45970.596375925925</v>
      </c>
      <c r="H5" s="96"/>
      <c r="I5" s="135" t="str">
        <f>IFERROR(VLOOKUP(D5,DB!A:F,6,0),"")</f>
        <v/>
      </c>
      <c r="J5" s="135" t="str">
        <f>IFERROR(VLOOKUP(D5,DB!A:G,7,0),"")</f>
        <v/>
      </c>
      <c r="K5" s="98"/>
      <c r="L5" s="92" t="str">
        <f>IFERROR(VLOOKUP(D5,DB!A:I,9,0),"")</f>
        <v/>
      </c>
    </row>
    <row r="6" spans="1:16" ht="15" customHeight="1">
      <c r="A6" s="135"/>
      <c r="B6" s="135"/>
      <c r="C6" s="94"/>
      <c r="D6" s="92"/>
      <c r="E6" s="95"/>
      <c r="F6" s="96"/>
      <c r="G6" s="136">
        <f ca="1">IFERROR(NOW()-F6,"")</f>
        <v>45970.596375925925</v>
      </c>
      <c r="H6" s="96"/>
      <c r="I6" s="135"/>
      <c r="J6" s="135"/>
      <c r="K6" s="98"/>
      <c r="L6" s="92"/>
    </row>
    <row r="7" spans="1:16" ht="15" customHeight="1">
      <c r="A7" s="135"/>
      <c r="B7" s="135"/>
      <c r="C7" s="94"/>
      <c r="D7" s="92"/>
      <c r="E7" s="95"/>
      <c r="F7" s="96"/>
      <c r="G7" s="136">
        <f ca="1">IFERROR(NOW()-F7,"")</f>
        <v>45970.596375925925</v>
      </c>
      <c r="H7" s="96"/>
      <c r="I7" s="135"/>
      <c r="J7" s="135"/>
      <c r="K7" s="98"/>
      <c r="L7" s="92"/>
    </row>
    <row r="8" spans="1:16" ht="15" customHeight="1">
      <c r="A8" s="135"/>
      <c r="B8" s="135" t="str">
        <f>IFERROR(VLOOKUP(D8,DB!A:K,11,0),"")</f>
        <v/>
      </c>
      <c r="C8" s="94"/>
      <c r="D8" s="92"/>
      <c r="E8" s="95"/>
      <c r="F8" s="96"/>
      <c r="G8" s="136">
        <f t="shared" ca="1" si="1"/>
        <v>45970.596375925925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45970.596375925925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45970.596375925925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45970.596375925925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45970.596375925925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45970.596375925925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45970.596375925925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45970.596375925925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45970.596375925925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45970.596375925925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45970.596375925925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45970.596375925925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45970.596375925925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45970.596375925925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45970.596375925925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45970.596375925925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45970.596375925925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45970.596375925925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45970.596375925925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45970.596375925925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45970.596375925925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45970.596375925925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45970.596375925925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45970.596375925925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45970.596375925925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45970.596375925925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45970.596375925925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45970.596375925925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45970.596375925925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ref="G37:G68" ca="1" si="2">IFERROR(NOW()-F37,"")</f>
        <v>45970.596375925925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45970.596375925925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45970.596375925925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45970.596375925925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45970.596375925925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45970.596375925925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45970.596375925925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45970.596375925925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45970.596375925925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45970.596375925925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45970.596375925925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45970.596375925925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45970.596375925925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45970.596375925925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45970.596375925925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45970.596375925925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45970.596375925925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45970.596375925925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45970.596375925925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45970.596375925925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45970.596375925925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45970.596375925925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45970.596375925925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45970.596375925925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45970.596375925925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45970.596375925925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45970.596375925925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45970.596375925925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45970.596375925925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45970.596375925925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45970.596375925925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45970.596375925925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ref="G69:G100" ca="1" si="3">IFERROR(NOW()-F69,"")</f>
        <v>45970.596375925925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45970.596375925925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45970.596375925925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45970.596375925925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45970.596375925925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45970.596375925925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45970.596375925925</v>
      </c>
      <c r="H75" s="96"/>
      <c r="I75" s="135" t="str">
        <f>IFERROR(VLOOKUP(D75,DB!A:F,6,0),"")</f>
        <v/>
      </c>
      <c r="J75" s="135" t="str">
        <f>IFERROR(VLOOKUP(D75,DB!A:G,7,0),"")</f>
        <v/>
      </c>
      <c r="K75" s="98"/>
      <c r="L75" s="92" t="str">
        <f>IFERROR(VLOOKUP(D75,DB!A:I,9,0),"")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tabSelected="1" workbookViewId="0">
      <selection activeCell="D24" sqref="D24"/>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39119</v>
      </c>
      <c r="B2" s="37" t="str">
        <f>IFERROR(VLOOKUP(D2,DB!A:K,11,0),"")</f>
        <v>R5</v>
      </c>
      <c r="C2" s="37">
        <v>3</v>
      </c>
      <c r="D2" s="107" t="s">
        <v>36011</v>
      </c>
      <c r="E2" s="37" t="s">
        <v>39021</v>
      </c>
      <c r="F2" s="38">
        <v>45891.832060185188</v>
      </c>
      <c r="G2" s="116">
        <f ca="1">IFERROR(NOW()-F2,"")</f>
        <v>78.764315740736492</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39104</v>
      </c>
      <c r="F3" s="38">
        <v>45926.188877314817</v>
      </c>
      <c r="G3" s="116">
        <f t="shared" ref="G3" ca="1" si="0">IFERROR(NOW()-F3,"")</f>
        <v>44.407498611108167</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39104</v>
      </c>
      <c r="F4" s="125">
        <v>45948.661111111112</v>
      </c>
      <c r="G4" s="126">
        <f t="shared" ref="G4:G51" ca="1" si="1">IFERROR(NOW()-F4,"")</f>
        <v>21.935264814812399</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5"/>
      <c r="G6" s="126">
        <f t="shared" ca="1" si="1"/>
        <v>45970.596375925925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45970.596375925925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45970.596375925925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45970.596375925925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45970.596375925925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45970.596375925925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45970.596375925925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45970.596375925925</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45970.596375925925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45970.596375925925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45970.596375925925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45970.596375925925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45970.596375925925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45970.596375925925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45970.596375925925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45970.596375925925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45970.596375925925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45970.596375925925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45970.596375925925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45970.596375925925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45970.596375925925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45970.596375925925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45970.596375925925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45970.596375925925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45970.596375925925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45970.596375925925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45970.596375925925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45970.596375925925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45970.596375925925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45970.596375925925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45970.596375925925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45970.596375925925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45970.596375925925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45970.596375925925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45970.596375925925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45970.596375925925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45970.596375925925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45970.596375925925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45970.596375925925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45970.596375925925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45970.596375925925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45970.596375925925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45970.596375925925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45970.596375925925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45970.596375925925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45970.596375925925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45970.596375925925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45970.596375925925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45970.596375925925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45970.596375925925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45970.596375925925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45970.596375925925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45970.596375925925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45970.596375925925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45970.596375925925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45970.596375925925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45970.596375925925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45970.596375925925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45970.596375925925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45970.596375925925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45970.596375925925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45970.596375925925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45970.596375925925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45970.596375925925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45970.596375925925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45970.596375925925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45970.596375925925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45970.596375925925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45970.596375925925</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45970.596375925925</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45970.596375925925</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45970.596375925925</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45970.596375925925</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45970.596375925925</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45970.596375925925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45970.596375925925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45970.596375925925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45970.596375925925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45970.596375925925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45970.596375925925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45970.596375925925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45970.596375925925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45970.596375925925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45970.596375925925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45970.596375925925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45970.596375925925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45970.596375925925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45970.596375925925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45970.596375925925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45970.596375925925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45970.596375925925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45970.596375925925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45970.596375925925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45970.596375925925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45970.596375925925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45970.596375925925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45970.596375925925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45970.596375925925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45970.596375925925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45970.596375925925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45970.596375925925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45970.596375925925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45970.596375925925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45970.596375925925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45970.596375925925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45970.596375925925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45970.596375925925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45970.596375925925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45970.596375925925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45970.596375925925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45970.596375925925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45970.596375925925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45970.596375925925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45970.596375925925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45970.596375925925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45970.596375925925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45970.596375925925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45970.596375925925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45970.596375925925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45970.596375925925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45970.596375925925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45970.596375925925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45970.596375925925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45970.596375925925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45970.596375925925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45970.596375925925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45970.596375925925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45970.596375925925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45970.596375925925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45970.596375925925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45970.596375925925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45970.596375925925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45970.596375925925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45970.596375925925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45970.596375925925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45970.596375925925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45970.596375925925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45970.596375925925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45970.596375925925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45970.596375925925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45970.596375925925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45970.596375925925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45970.596375925925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45970.596375925925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45970.596375925925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45970.596375925925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45970.596375925925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45970.596375925925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45970.596375925925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45970.596375925925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45970.596375925925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45970.596375925925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45970.596375925925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45970.596375925925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45970.596375925925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45970.596375925925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45970.596375925925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45970.596375925925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45970.596375925925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45970.596375925925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45970.596375925925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45970.596375925925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45970.596375925925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45970.596375925925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45970.596375925925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45970.596375925925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45970.596375925925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45970.596375925925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45970.596375925925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45970.596375925925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45970.596375925925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45970.596375925925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45970.596375925925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45970.596375925925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45970.596375925925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45970.596375925925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45970.596375925925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45970.596375925925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45970.596375925925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45970.596375925925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45970.596375925925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45970.596375925925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45970.596375925925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45970.596375925925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45970.596375925925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45970.596375925925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45970.596375925925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45970.596375925925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45970.596375925925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45970.596375925925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45970.596375925925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45970.596375925925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45970.596375925925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45970.596375925925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45970.596375925925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45970.596375925925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45970.596375925925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45970.596375925925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45970.596375925925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45970.596375925925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45970.596375925925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45970.596375925925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45970.596375925925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45970.596375925925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45970.596375925925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45970.596375925925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45970.596375925925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45970.596375925925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45970.596375925925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45970.596375925925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45970.596375925925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45970.596375925925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45970.596375925925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45970.596375925925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45970.596375925925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45970.596375925925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45970.596375925925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45970.596375925925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45970.596375925925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45970.596375925925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45970.596375925925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45970.596375925925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45970.596375925925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45970.596375925925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45970.596375925925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45970.596375925925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45970.596375925925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45970.596375925925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45970.596375925925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45970.596375925925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45970.596375925925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45970.596375925925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45970.596375925925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45970.596375925925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45970.596375925925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45970.596375925925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45970.596375925925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45970.596375925925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45970.596375925925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45970.596375925925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45970.596375925925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45970.596375925925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45970.596375925925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45970.596375925925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45970.596375925925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45970.596375925925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45970.596375925925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45970.596375925925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45970.596375925925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45970.596375925925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45970.596375925925</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45970.596375925925</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45970.596375925925</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45970.596375925925</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45970.596375925925</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45970.596375925925</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45970.596375925925</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0"/>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8" ca="1" si="0">IFERROR(NOW()-F2,"-")</f>
        <v>45970.596375925925</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45970.596375925925</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45970.596375925925</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45970.596375925925</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45970.596375925925</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45970.596375925925</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45970.596375925925</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45970.596375925925</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45970.596375925925</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45970.596375925925</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45970.596375925925</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45970.596375925925</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45970.596375925925</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45970.596375925925</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45970.596375925925</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45970.596375925925</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0"/>
        <v>45970.596375925925</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ref="G19:G82" ca="1" si="1">IFERROR(NOW()-F19,"-")</f>
        <v>45970.596375925925</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45970.596375925925</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45970.596375925925</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45970.596375925925</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45970.596375925925</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45970.596375925925</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45970.596375925925</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45970.596375925925</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45970.596375925925</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45970.596375925925</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45970.596375925925</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45970.596375925925</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45970.596375925925</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45970.596375925925</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45970.596375925925</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45970.596375925925</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45970.596375925925</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45970.596375925925</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45970.596375925925</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45970.596375925925</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45970.596375925925</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45970.596375925925</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45970.596375925925</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45970.596375925925</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45970.596375925925</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45970.596375925925</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45970.596375925925</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45970.596375925925</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45970.596375925925</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45970.596375925925</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45970.596375925925</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45970.596375925925</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45970.596375925925</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45970.596375925925</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45970.596375925925</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45970.596375925925</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45970.596375925925</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45970.596375925925</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45970.596375925925</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45970.596375925925</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45970.596375925925</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45970.596375925925</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45970.596375925925</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45970.596375925925</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45970.596375925925</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45970.596375925925</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45970.596375925925</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45970.596375925925</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45970.596375925925</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45970.596375925925</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45970.596375925925</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45970.596375925925</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45970.596375925925</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45970.596375925925</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45970.596375925925</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45970.596375925925</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45970.596375925925</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45970.596375925925</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45970.596375925925</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45970.596375925925</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45970.596375925925</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45970.596375925925</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45970.596375925925</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1"/>
        <v>45970.596375925925</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ref="G83:G146" ca="1" si="2">IFERROR(NOW()-F83,"-")</f>
        <v>45970.596375925925</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45970.596375925925</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45970.596375925925</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45970.596375925925</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45970.596375925925</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45970.596375925925</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45970.596375925925</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45970.596375925925</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45970.596375925925</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45970.596375925925</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45970.596375925925</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45970.596375925925</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45970.596375925925</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45970.596375925925</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45970.596375925925</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45970.596375925925</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45970.596375925925</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45970.596375925925</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45970.596375925925</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45970.596375925925</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45970.596375925925</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45970.596375925925</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45970.596375925925</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45970.596375925925</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45970.596375925925</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45970.596375925925</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45970.596375925925</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45970.596375925925</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45970.596375925925</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45970.596375925925</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45970.596375925925</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45970.596375925925</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45970.596375925925</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45970.596375925925</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45970.596375925925</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45970.596375925925</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45970.596375925925</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45970.596375925925</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45970.596375925925</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45970.596375925925</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45970.596375925925</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45970.596375925925</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45970.596375925925</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45970.596375925925</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45970.596375925925</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45970.596375925925</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45970.596375925925</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45970.596375925925</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45970.596375925925</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45970.596375925925</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45970.596375925925</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45970.596375925925</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45970.596375925925</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45970.596375925925</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45970.596375925925</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45970.596375925925</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45970.596375925925</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45970.596375925925</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45970.596375925925</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45970.596375925925</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45970.596375925925</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45970.596375925925</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45970.596375925925</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2"/>
        <v>45970.596375925925</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ref="G147:G180" ca="1" si="3">IFERROR(NOW()-F147,"-")</f>
        <v>45970.596375925925</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45970.596375925925</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45970.596375925925</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45970.596375925925</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45970.596375925925</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45970.596375925925</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45970.596375925925</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45970.596375925925</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45970.596375925925</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45970.596375925925</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45970.596375925925</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45970.596375925925</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45970.596375925925</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45970.596375925925</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45970.596375925925</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45970.596375925925</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45970.596375925925</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45970.596375925925</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45970.596375925925</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45970.596375925925</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45970.596375925925</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45970.596375925925</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45970.596375925925</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45970.596375925925</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45970.596375925925</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45970.596375925925</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45970.596375925925</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45970.596375925925</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45970.596375925925</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45970.596375925925</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45970.596375925925</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45970.596375925925</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45970.596375925925</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3"/>
        <v>45970.596375925925</v>
      </c>
      <c r="H180" s="144"/>
      <c r="I180" s="142" t="str">
        <f>IFERROR(VLOOKUP(D180,DB!A:F,6,0),"")</f>
        <v/>
      </c>
      <c r="J180" s="142" t="str">
        <f>IFERROR(VLOOKUP(D180,DB!A:G,7,0),"")</f>
        <v/>
      </c>
      <c r="K180" s="145"/>
      <c r="L180" s="146" t="str">
        <f>IFERROR(VLOOKUP(D180,DB!A:I,9,0),"")</f>
        <v/>
      </c>
    </row>
  </sheetData>
  <dataValidations count="2">
    <dataValidation allowBlank="1" showInputMessage="1" showErrorMessage="1" sqref="E1" xr:uid="{9E1BC488-8814-4F8A-8DBE-742B3278AB71}"/>
    <dataValidation type="list" allowBlank="1" showInputMessage="1" showErrorMessage="1" sqref="E2:E1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2025-11-09T11:19:20Z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